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A5391B36-94F7-45DB-8D43-010775785D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penzimet Mars" sheetId="1" r:id="rId1"/>
    <sheet name="Te Hyrat Mars" sheetId="2" r:id="rId2"/>
  </sheets>
  <definedNames>
    <definedName name="JR_PAGE_ANCHOR_0_1">'Shpenzimet Mars'!#REF!</definedName>
    <definedName name="_xlnm.Print_Area" localSheetId="0">'Shpenzimet Mars'!$A$1:$F$120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2" l="1"/>
  <c r="H44" i="2"/>
  <c r="H45" i="2"/>
  <c r="G43" i="2"/>
  <c r="G44" i="2"/>
  <c r="H42" i="2"/>
  <c r="G42" i="2"/>
  <c r="H39" i="2"/>
  <c r="H40" i="2"/>
  <c r="H41" i="2"/>
  <c r="G39" i="2"/>
  <c r="G40" i="2"/>
  <c r="G41" i="2"/>
  <c r="H38" i="2"/>
  <c r="G38" i="2"/>
  <c r="H37" i="2"/>
  <c r="G37" i="2"/>
  <c r="H33" i="2"/>
  <c r="H34" i="2"/>
  <c r="H35" i="2"/>
  <c r="H36" i="2"/>
  <c r="G33" i="2"/>
  <c r="G34" i="2"/>
  <c r="G35" i="2"/>
  <c r="G36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19" i="2"/>
  <c r="H20" i="2"/>
  <c r="H21" i="2"/>
  <c r="H22" i="2"/>
  <c r="H23" i="2"/>
  <c r="G19" i="2"/>
  <c r="G20" i="2"/>
  <c r="G21" i="2"/>
  <c r="G22" i="2"/>
  <c r="G23" i="2"/>
  <c r="H18" i="2"/>
  <c r="G18" i="2"/>
  <c r="H17" i="2"/>
  <c r="G17" i="2"/>
  <c r="H15" i="2"/>
  <c r="H16" i="2"/>
  <c r="G15" i="2"/>
  <c r="G16" i="2"/>
  <c r="H14" i="2"/>
  <c r="G14" i="2"/>
  <c r="H12" i="2"/>
  <c r="G12" i="2"/>
  <c r="H11" i="2"/>
  <c r="G11" i="2"/>
  <c r="H9" i="2"/>
  <c r="H10" i="2"/>
  <c r="G9" i="2"/>
  <c r="G10" i="2"/>
  <c r="H5" i="2"/>
  <c r="H6" i="2"/>
  <c r="H7" i="2"/>
  <c r="H8" i="2"/>
  <c r="G5" i="2"/>
  <c r="G6" i="2"/>
  <c r="G7" i="2"/>
  <c r="G8" i="2"/>
  <c r="H4" i="2"/>
  <c r="G4" i="2"/>
  <c r="F45" i="2"/>
  <c r="E45" i="2"/>
  <c r="D45" i="2"/>
  <c r="G45" i="2" s="1"/>
  <c r="C45" i="2"/>
  <c r="E41" i="2"/>
  <c r="E46" i="2" s="1"/>
  <c r="E48" i="2" s="1"/>
  <c r="C41" i="2"/>
  <c r="C46" i="2" s="1"/>
  <c r="C48" i="2" s="1"/>
  <c r="F37" i="2"/>
  <c r="E37" i="2"/>
  <c r="D37" i="2"/>
  <c r="C37" i="2"/>
  <c r="F31" i="2"/>
  <c r="E31" i="2"/>
  <c r="D31" i="2"/>
  <c r="C31" i="2"/>
  <c r="F29" i="2"/>
  <c r="E29" i="2"/>
  <c r="D29" i="2"/>
  <c r="C29" i="2"/>
  <c r="F26" i="2"/>
  <c r="E26" i="2"/>
  <c r="D26" i="2"/>
  <c r="D41" i="2" s="1"/>
  <c r="C26" i="2"/>
  <c r="F24" i="2"/>
  <c r="E24" i="2"/>
  <c r="D24" i="2"/>
  <c r="C24" i="2"/>
  <c r="F17" i="2"/>
  <c r="E17" i="2"/>
  <c r="D17" i="2"/>
  <c r="C17" i="2"/>
  <c r="F13" i="2"/>
  <c r="E13" i="2"/>
  <c r="D13" i="2"/>
  <c r="C13" i="2"/>
  <c r="F10" i="2"/>
  <c r="E10" i="2"/>
  <c r="D10" i="2"/>
  <c r="C10" i="2"/>
  <c r="D46" i="2" l="1"/>
  <c r="D48" i="2" s="1"/>
  <c r="F41" i="2"/>
  <c r="F46" i="2" s="1"/>
  <c r="F48" i="2" s="1"/>
</calcChain>
</file>

<file path=xl/sharedStrings.xml><?xml version="1.0" encoding="utf-8"?>
<sst xmlns="http://schemas.openxmlformats.org/spreadsheetml/2006/main" count="207" uniqueCount="187">
  <si>
    <t xml:space="preserve">      11111  -  PAGA NETO</t>
  </si>
  <si>
    <t xml:space="preserve">      11121  -  TATIMI NË TË ARDHURAT PERSONALE</t>
  </si>
  <si>
    <t xml:space="preserve">      11131  -  KONTRIBUTI PENSIONAL - PUNËTORI</t>
  </si>
  <si>
    <t xml:space="preserve">      11151  -  SINDIKATAT</t>
  </si>
  <si>
    <t xml:space="preserve">      11152  -  ODAT PROFESIONALE</t>
  </si>
  <si>
    <t xml:space="preserve">      11211  -  PËRVOJA E PUNËS</t>
  </si>
  <si>
    <t xml:space="preserve">      11311  -  KONTRIBUTI PENSIONAL - PUNËDHËNËSI</t>
  </si>
  <si>
    <t xml:space="preserve">      11411  -  SHTESA E VEÇANTË PËR TË ZGJEDHURIT</t>
  </si>
  <si>
    <t xml:space="preserve">      11412  -  SHTESA PËR KUSHTE TË TREGUT TË PUNËS</t>
  </si>
  <si>
    <t xml:space="preserve">      11415  -  SHTESA PËR PUNËN PA ORAR TË PARACAKTUAR</t>
  </si>
  <si>
    <t xml:space="preserve">      11611  -  SHTESAT TRANZITORE</t>
  </si>
  <si>
    <t xml:space="preserve">      13210  -  ENERGJIA ELEKTRIKE</t>
  </si>
  <si>
    <t xml:space="preserve">      13220  -  SHËRBIMET E UJËSJELLËSIT DHE KANALIZIMIT</t>
  </si>
  <si>
    <t xml:space="preserve">      13230  -  MBETURINAT</t>
  </si>
  <si>
    <t xml:space="preserve">      13250  -  TELEFONIA FIKSE</t>
  </si>
  <si>
    <t xml:space="preserve">      13310  -  INTERNETI</t>
  </si>
  <si>
    <t xml:space="preserve">      13320  -  TELEFONIA MOBILE</t>
  </si>
  <si>
    <t xml:space="preserve">      13330  -  SHËRBIMET POSTARE</t>
  </si>
  <si>
    <t xml:space="preserve">      13410  -  SHËRBIMET E ARSIMIT DHE TRAJNIMIT</t>
  </si>
  <si>
    <t xml:space="preserve">      13720  -  NAFTA PËR NGROHJE QENDRORE</t>
  </si>
  <si>
    <t xml:space="preserve">      13760  -  DRUTË DHE PRODHIMET E DRURIT PËR NGROHJE</t>
  </si>
  <si>
    <t xml:space="preserve">      13950  -  REGJISTRIMI I AUTOMJETEVE</t>
  </si>
  <si>
    <t xml:space="preserve">      14060  -  MIRËMBAJTJA RUTINORE</t>
  </si>
  <si>
    <t xml:space="preserve">      14150  -  QIRAJA PËR PËRDORIME TË TJERA HAPËSINORE</t>
  </si>
  <si>
    <t xml:space="preserve">      14310  -  KOMPENSIMI I PËRFAQËSIMIT BRENDA VENDIT</t>
  </si>
  <si>
    <t xml:space="preserve">      22202  -  TRANSFERET PËR PËRFITUES INDIVIDUAL TJERË</t>
  </si>
  <si>
    <t xml:space="preserve">      22299  -  QIRAJA PËR RASTET SOCIALE</t>
  </si>
  <si>
    <t xml:space="preserve">      31110  -  NDËRTESAT E BANIMIT</t>
  </si>
  <si>
    <t xml:space="preserve">      31123  -  OBJEKTET KULTURORE</t>
  </si>
  <si>
    <t xml:space="preserve">      31129  -  FUSHAT SPORTIVE</t>
  </si>
  <si>
    <t xml:space="preserve">      32140  -  PARQET DHE HAPËSIRAT PUBLIKE</t>
  </si>
  <si>
    <t>Nr</t>
  </si>
  <si>
    <t>BURIMET E TË ARDHURAVE</t>
  </si>
  <si>
    <t>50013  -  TAKSA PËR  CERTIFIKATAT E LINDJES</t>
  </si>
  <si>
    <t>50014  -  TAKSA PËR  CERTIFIKATAT E KURORËZIMIT</t>
  </si>
  <si>
    <t>50015  -  TAKSA PËR CERTIFIKATAT E VDEKJES</t>
  </si>
  <si>
    <t>50016  -  TAKSA PËR  CERTIFIKATA TJERA</t>
  </si>
  <si>
    <t xml:space="preserve">50017  -  TAKSA PËR VERIFIKIMIN E  DOKUM. </t>
  </si>
  <si>
    <t>ADMINISTRATA</t>
  </si>
  <si>
    <t>50104  -  GJOBAT NGA INSPEKTORATI</t>
  </si>
  <si>
    <t>50507  -  INSPEKTIMI HIGJIENIK SANITAR</t>
  </si>
  <si>
    <t>INSPEKCIONI</t>
  </si>
  <si>
    <t>40110  -  TATIMI NË PRONË</t>
  </si>
  <si>
    <t>50001  -  TAKSA - REGJISTRIMI I AUTOMJETEVE</t>
  </si>
  <si>
    <t>50408  -  QIRAJA NGA OBJEKTET PUBLIKE</t>
  </si>
  <si>
    <t>FINANCAT</t>
  </si>
  <si>
    <t>50005  -  TAKSA E LEJEVE  TË VOZITJES</t>
  </si>
  <si>
    <t>50008  -  TAKSA PER PARKINGJE</t>
  </si>
  <si>
    <t>50109 -   KOMPENZIMI I DEMEVE</t>
  </si>
  <si>
    <t>50406  -  PRONA PUBLIKE PËR TREGTI TË HAPUR</t>
  </si>
  <si>
    <t>SHERBIMET PUBLIKE</t>
  </si>
  <si>
    <t>50012  -  TAKSA PËR  NDRIMIN E DESTINAC. TE TOKES</t>
  </si>
  <si>
    <t>BUJQESIA</t>
  </si>
  <si>
    <t>50019  -  TAKSA ADMINISTRATIVE-ZGJATJA E ORARIT</t>
  </si>
  <si>
    <t>50029  -  TAKSA  PËR USHTRIMIN E VEPRIMTARISË</t>
  </si>
  <si>
    <t>ZHVILLIMI EKONOMIK</t>
  </si>
  <si>
    <t>50504  -  TAKSA  PËR MATJEN E TOKËS NË TEREN</t>
  </si>
  <si>
    <t>KADASTËR</t>
  </si>
  <si>
    <t>50009  -  TAKSA PËR LEJE NDËRTIMI</t>
  </si>
  <si>
    <t>50011  -  TAKSA PËR  REGJISTR. E TRASHËG.</t>
  </si>
  <si>
    <t>50026  -  TAKSA PËR LEGALIZIMIN E OBJEKTEVE</t>
  </si>
  <si>
    <t>50405  -  SHFRYTËZIMI I PRONËS PUBLIKE</t>
  </si>
  <si>
    <t>URBANIZMI</t>
  </si>
  <si>
    <t>SHENDETËSIA</t>
  </si>
  <si>
    <t>KULTURA</t>
  </si>
  <si>
    <t xml:space="preserve">ARSIMI </t>
  </si>
  <si>
    <t>I</t>
  </si>
  <si>
    <t>TE HYRAT NGA TRAFIKU</t>
  </si>
  <si>
    <t>TE HYRAT NGA GJYKATA</t>
  </si>
  <si>
    <t>TE HYRAT NGA PYJET</t>
  </si>
  <si>
    <t>II</t>
  </si>
  <si>
    <t>DONACIONET</t>
  </si>
  <si>
    <t>III</t>
  </si>
  <si>
    <t>TOTALI ME DONACIONE</t>
  </si>
  <si>
    <t>Përshkrim</t>
  </si>
  <si>
    <t>Krahasimi       - 1 vite</t>
  </si>
  <si>
    <t>Krahasimi       - 2 vite</t>
  </si>
  <si>
    <t xml:space="preserve">      13130  -  SHPENZIMET E UDHËT.ZYRTAR BRENDA VENDIT</t>
  </si>
  <si>
    <t xml:space="preserve">      13140  -  SHPENZIMET E UDHËT. ZYRTAR JASHTË VENDIT</t>
  </si>
  <si>
    <t xml:space="preserve">      13141  -  SHPENZIME TE VOGLA - PARA XHEPI</t>
  </si>
  <si>
    <t xml:space="preserve">      13142  -  AKOMODIMI - UDHËT. ZYRTARE JASHTË VEND</t>
  </si>
  <si>
    <t xml:space="preserve">      13143  -  SHPENZIMET TJERA - ZYRTAR  JASHTË VEND</t>
  </si>
  <si>
    <t xml:space="preserve">      13260  -  PAGESA - VENDIME GJYQËSORE</t>
  </si>
  <si>
    <t xml:space="preserve">      13450  -  SHËRBIME SHTYPJE - JO MARKETING</t>
  </si>
  <si>
    <t xml:space="preserve">      13460  -  SHËRBIME  KONTRAKTUESE TJERA</t>
  </si>
  <si>
    <t xml:space="preserve">      13501  -  MOBILEJE (MË PAK SE 1000 EURO)</t>
  </si>
  <si>
    <t xml:space="preserve">      13503  -  KOMPJUTERË MË PAK SE 1000 EURO</t>
  </si>
  <si>
    <t xml:space="preserve">      13509  -  PAJISJE TJERA &lt;1000</t>
  </si>
  <si>
    <t xml:space="preserve">      13610  -  FURNIZIME PËR ZYRË</t>
  </si>
  <si>
    <t xml:space="preserve">      13620  -  FURNIZIM ME USHQIM DHE PIJE(JO DREKA )</t>
  </si>
  <si>
    <t xml:space="preserve">      13630  -  FURNIZIME MJEKËSORE</t>
  </si>
  <si>
    <t xml:space="preserve">      13640  -  FURNIZIME PASTRIMI</t>
  </si>
  <si>
    <t xml:space="preserve">      13650  -  FURNIZIM ME VESHMBATHJE</t>
  </si>
  <si>
    <t xml:space="preserve">      13660  -  AKOMODIMI</t>
  </si>
  <si>
    <t xml:space="preserve">      13790  -  GAS NATYROR</t>
  </si>
  <si>
    <t xml:space="preserve">      13810  -  AVANC PËR PARA TE IMËT(PETTY CASH)</t>
  </si>
  <si>
    <t xml:space="preserve">      13820  -  AVANSC PËR UDHËTIME ZYRTARE</t>
  </si>
  <si>
    <t xml:space="preserve">      13911  -  PROVIZIONI BANKAR - BQK</t>
  </si>
  <si>
    <t xml:space="preserve">      14010  -  MIRËMBAJTJA  RIPARIMI I AUTOMJETEVE</t>
  </si>
  <si>
    <t xml:space="preserve">      14023  -  MIRËMBAJTJA E SHKOLLAVE</t>
  </si>
  <si>
    <t xml:space="preserve">      14024  -  MIRËMBAJTJA OBJEKTEVE SHËNDETËSORE</t>
  </si>
  <si>
    <t xml:space="preserve">      14032  -  MIRËMBAJTJA AUTO RRUGE.LOKALE</t>
  </si>
  <si>
    <t xml:space="preserve">      14040  -  MIRËMBAJTJA E TEKNOLOGJISË INFORMATIVE</t>
  </si>
  <si>
    <t xml:space="preserve">      14050  -  MIRËMBAJTA E MOBILEVE DHE PAJISJEVE</t>
  </si>
  <si>
    <t xml:space="preserve">      14130  -  QIRAJA - PAJISJET</t>
  </si>
  <si>
    <t xml:space="preserve">      14140  -  QIRAJA - MAKINERIA</t>
  </si>
  <si>
    <t xml:space="preserve">      21200  -  SUBVENCIONE  PËR ENTITETE JOPUBLIKE</t>
  </si>
  <si>
    <t xml:space="preserve">      31120  -  NDËRTESAT ADMINISTRATËS AFARISTE</t>
  </si>
  <si>
    <t xml:space="preserve">      31121  -  OBJEKTET ARSIMORE</t>
  </si>
  <si>
    <t xml:space="preserve">      31122  -  OBJEKTET SHËNDETËSORE</t>
  </si>
  <si>
    <t xml:space="preserve">      31124  -  OBJEKTET SPORTIVE</t>
  </si>
  <si>
    <t xml:space="preserve">      31125  -  OBJEKTET MEMORIALË</t>
  </si>
  <si>
    <t xml:space="preserve">      31126  -  RRETHOJA</t>
  </si>
  <si>
    <t xml:space="preserve">      31127  -  DEPOT</t>
  </si>
  <si>
    <t xml:space="preserve">      31230  -  NDËRTIMI I RRUGËVE LOKALE</t>
  </si>
  <si>
    <t xml:space="preserve">      31250  -  KANALIZIMI</t>
  </si>
  <si>
    <t xml:space="preserve">      31260  -  UJËSJELLËSI</t>
  </si>
  <si>
    <t xml:space="preserve">      31510  -  FURNIZIMI ME RRYMË GJENRATOR TRAFNS</t>
  </si>
  <si>
    <t xml:space="preserve">      31620  -  MOBILJE</t>
  </si>
  <si>
    <t xml:space="preserve">      31660  -  PAJISJE SPECIALE MJEKËSORE</t>
  </si>
  <si>
    <t xml:space="preserve">      31690  -  PAJISJE TJERA</t>
  </si>
  <si>
    <t xml:space="preserve">      31695  -  PAJISJE MUZIKORE</t>
  </si>
  <si>
    <t xml:space="preserve">      31706  -  AUTOMJETE TRANSPORTI TJERA</t>
  </si>
  <si>
    <t xml:space="preserve">      31910  -  AVANC PËR INVESTIME</t>
  </si>
  <si>
    <t xml:space="preserve">      32100  -  TOKA</t>
  </si>
  <si>
    <t xml:space="preserve">      32110  -  RREGULLIMI I LUMENJVE</t>
  </si>
  <si>
    <t xml:space="preserve">      34000  -  PAGESA - VENDIME GJYQËSORE</t>
  </si>
  <si>
    <t xml:space="preserve">      11418  -  SHTESA PËR NËPUNËSEN/INËNDETËSOR</t>
  </si>
  <si>
    <t xml:space="preserve">      11431  -  KUJDESTARIA, PUNA GJATË NATËS </t>
  </si>
  <si>
    <t>TOTALI I PAGAVE</t>
  </si>
  <si>
    <t xml:space="preserve">      13445  -  SHËRBIMET E VEÇANTA - KONSULENTË </t>
  </si>
  <si>
    <t xml:space="preserve">      13780  -  DERIVATET PËR AUTOMJETE, GJENERATOR</t>
  </si>
  <si>
    <t>TOTALI I KAPITALEVE</t>
  </si>
  <si>
    <t>TOTALI I KOMUNALIVE</t>
  </si>
  <si>
    <t>TOTALI I MALLRA &amp; SHERBIME</t>
  </si>
  <si>
    <t xml:space="preserve">      11416  -  SHTESA PËR VELLIMIN E PUNES</t>
  </si>
  <si>
    <t xml:space="preserve">      13511  -  PAJISJE SPORTIVE</t>
  </si>
  <si>
    <t xml:space="preserve">      13512  -  PAJISJE SHKENCORE KULTURORE</t>
  </si>
  <si>
    <t xml:space="preserve">      13611  -  FURNIZIME ME DOKUMENTE BLLANKO</t>
  </si>
  <si>
    <t xml:space="preserve">      13951  -  SIGURIMI I AUTOMJETEVE</t>
  </si>
  <si>
    <t xml:space="preserve">      14022  -  MIRËMBAJTJA E NDËRTESAVE</t>
  </si>
  <si>
    <t xml:space="preserve">      14025  -  MIRËMBAJTJA OBJEKTEVE SPORTIVE</t>
  </si>
  <si>
    <t xml:space="preserve">      14160-  QIRAJA PËR AUTOMJETE</t>
  </si>
  <si>
    <t xml:space="preserve">      21110 -  SUBVENCIONE  PËR ENTITETE JOPUBLIKE</t>
  </si>
  <si>
    <t xml:space="preserve">      22298 -  PAGESA PER SHERBIMET E VARRIMIT</t>
  </si>
  <si>
    <t xml:space="preserve">      31136  -  URAT</t>
  </si>
  <si>
    <t xml:space="preserve">      31240  -  TROTUARET</t>
  </si>
  <si>
    <t xml:space="preserve">      13470  -  SHËRBIMET TEKNIKE</t>
  </si>
  <si>
    <t xml:space="preserve">    632  -  GJAKOVË             </t>
  </si>
  <si>
    <t xml:space="preserve">      13475  -  SIGURIMI FIZIK I OBJEKTEVE PUBLIKE</t>
  </si>
  <si>
    <t xml:space="preserve">      13480  -   SHPENZIMET E ANËTARËSIMIT</t>
  </si>
  <si>
    <t xml:space="preserve">      13506  -    PAJISJET SPECIALISTIKE MJEKËSORE</t>
  </si>
  <si>
    <t xml:space="preserve">        14410  -  SHPENZIME - VENDIMET E GJYKATAVE</t>
  </si>
  <si>
    <t>a</t>
  </si>
  <si>
    <t>b</t>
  </si>
  <si>
    <t>c</t>
  </si>
  <si>
    <t>d</t>
  </si>
  <si>
    <t>e</t>
  </si>
  <si>
    <t>f</t>
  </si>
  <si>
    <t>50019 - TAKSA TJERA ADMINISTRATIVE</t>
  </si>
  <si>
    <t>50103  -  SEKUSTRIMIM AUTOMJETEVE</t>
  </si>
  <si>
    <t>50401  -  SHITJA E AUTOMJETEVE</t>
  </si>
  <si>
    <t>50408   -  Qiraja ( shfrytzimi i banesave - banim social )</t>
  </si>
  <si>
    <t>TE HYRAT DIREKTE</t>
  </si>
  <si>
    <t>TE HYRAT INDIREKTE</t>
  </si>
  <si>
    <t>TOTALI PA DONACIONE</t>
  </si>
  <si>
    <t>IV</t>
  </si>
  <si>
    <t>Progresit  - 2 vite</t>
  </si>
  <si>
    <t>Progresit  - 1 vit</t>
  </si>
  <si>
    <t>Planifikimi  Mars 2026</t>
  </si>
  <si>
    <t>Realizimi  Mars 2026</t>
  </si>
  <si>
    <t>Realizimi Mars 2025</t>
  </si>
  <si>
    <t>Realizimi  Mars 2024</t>
  </si>
  <si>
    <t xml:space="preserve">           RAPORTI ANALITIK I TE HYRAVE- MARS  (2026-2024)</t>
  </si>
  <si>
    <t xml:space="preserve">           RAPORTI  ANALITIKË I SHPENZIMEVE MARS (2026-2024)</t>
  </si>
  <si>
    <t>Mars       2026</t>
  </si>
  <si>
    <t>Mars          2025</t>
  </si>
  <si>
    <t>Mars       2024</t>
  </si>
  <si>
    <t xml:space="preserve">      11413  -  SHTESA E PËRFORMANCËS</t>
  </si>
  <si>
    <t xml:space="preserve">      11900  -  PAGESA PËR VENDIME GJYQËSORE</t>
  </si>
  <si>
    <t xml:space="preserve">      13502  -  TELEFONAT</t>
  </si>
  <si>
    <t xml:space="preserve">      14027  -  MIRËMBAJTJA OBJEKTEVE KULTURORE</t>
  </si>
  <si>
    <t xml:space="preserve">      14230  -  SHPENZIMET PËR INFORMIM PUBLIK</t>
  </si>
  <si>
    <t xml:space="preserve">      13240  -  NGROHJA QENDRORE</t>
  </si>
  <si>
    <t xml:space="preserve">      23210  -  RISTRUKTURIMI I POTENCIALIT FIZIK</t>
  </si>
  <si>
    <t xml:space="preserve">       22200  -  PAGESA PËR PËRFITUESIT INDIVIDUAL</t>
  </si>
  <si>
    <t>TOTALI I SUBVENCIONEVE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</si>
</sst>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indexed="8"/>
      <name val="Times New Roman"/>
      <family val="1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 applyProtection="1">
      <alignment vertical="center" wrapText="1"/>
    </xf>
    <xf numFmtId="0" fontId="5" fillId="0" borderId="0" xfId="0" applyFont="1"/>
    <xf numFmtId="0" fontId="9" fillId="0" borderId="0" xfId="0" applyFont="1"/>
    <xf numFmtId="43" fontId="9" fillId="0" borderId="5" xfId="1" applyFont="1" applyBorder="1"/>
    <xf numFmtId="43" fontId="9" fillId="4" borderId="5" xfId="1" applyFont="1" applyFill="1" applyBorder="1"/>
    <xf numFmtId="43" fontId="9" fillId="7" borderId="5" xfId="1" applyFont="1" applyFill="1" applyBorder="1"/>
    <xf numFmtId="0" fontId="7" fillId="8" borderId="9" xfId="0" applyFont="1" applyFill="1" applyBorder="1" applyAlignment="1">
      <alignment horizontal="center"/>
    </xf>
    <xf numFmtId="43" fontId="7" fillId="8" borderId="5" xfId="1" applyFont="1" applyFill="1" applyBorder="1"/>
    <xf numFmtId="0" fontId="7" fillId="8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43" fontId="9" fillId="7" borderId="6" xfId="1" applyFont="1" applyFill="1" applyBorder="1"/>
    <xf numFmtId="43" fontId="7" fillId="7" borderId="5" xfId="1" applyFont="1" applyFill="1" applyBorder="1"/>
    <xf numFmtId="0" fontId="9" fillId="0" borderId="6" xfId="0" applyFont="1" applyBorder="1" applyAlignment="1">
      <alignment vertical="center"/>
    </xf>
    <xf numFmtId="43" fontId="7" fillId="0" borderId="5" xfId="1" applyFont="1" applyFill="1" applyBorder="1"/>
    <xf numFmtId="43" fontId="9" fillId="4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3" fillId="4" borderId="1" xfId="1" applyFont="1" applyFill="1" applyBorder="1" applyAlignment="1" applyProtection="1">
      <alignment vertical="center" wrapText="1"/>
    </xf>
    <xf numFmtId="43" fontId="5" fillId="0" borderId="0" xfId="1" applyFont="1"/>
    <xf numFmtId="0" fontId="13" fillId="6" borderId="10" xfId="0" applyFont="1" applyFill="1" applyBorder="1" applyAlignment="1">
      <alignment horizontal="center" vertical="center" wrapText="1"/>
    </xf>
    <xf numFmtId="43" fontId="14" fillId="6" borderId="11" xfId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wrapText="1"/>
    </xf>
    <xf numFmtId="0" fontId="3" fillId="6" borderId="12" xfId="0" applyFont="1" applyFill="1" applyBorder="1" applyAlignment="1">
      <alignment horizontal="left" vertical="center" wrapText="1"/>
    </xf>
    <xf numFmtId="43" fontId="3" fillId="6" borderId="13" xfId="1" applyFont="1" applyFill="1" applyBorder="1" applyAlignment="1" applyProtection="1">
      <alignment horizontal="right" vertical="center" wrapText="1"/>
    </xf>
    <xf numFmtId="10" fontId="14" fillId="6" borderId="5" xfId="1" applyNumberFormat="1" applyFont="1" applyFill="1" applyBorder="1" applyAlignment="1">
      <alignment horizontal="right" vertical="distributed" wrapText="1"/>
    </xf>
    <xf numFmtId="10" fontId="14" fillId="6" borderId="14" xfId="1" applyNumberFormat="1" applyFont="1" applyFill="1" applyBorder="1" applyAlignment="1">
      <alignment horizontal="right" vertical="distributed" wrapText="1"/>
    </xf>
    <xf numFmtId="0" fontId="4" fillId="4" borderId="8" xfId="0" applyFont="1" applyFill="1" applyBorder="1" applyAlignment="1">
      <alignment horizontal="left" vertical="center" wrapText="1"/>
    </xf>
    <xf numFmtId="43" fontId="4" fillId="4" borderId="8" xfId="1" applyFont="1" applyFill="1" applyBorder="1" applyAlignment="1" applyProtection="1">
      <alignment horizontal="center" vertical="center" wrapText="1"/>
    </xf>
    <xf numFmtId="43" fontId="4" fillId="0" borderId="8" xfId="1" applyFont="1" applyFill="1" applyBorder="1" applyAlignment="1" applyProtection="1">
      <alignment horizontal="center" vertical="center" wrapText="1"/>
    </xf>
    <xf numFmtId="10" fontId="5" fillId="0" borderId="15" xfId="1" applyNumberFormat="1" applyFont="1" applyFill="1" applyBorder="1" applyAlignment="1">
      <alignment horizontal="right" vertical="distributed" wrapText="1"/>
    </xf>
    <xf numFmtId="10" fontId="5" fillId="0" borderId="14" xfId="1" applyNumberFormat="1" applyFont="1" applyFill="1" applyBorder="1" applyAlignment="1">
      <alignment horizontal="right" vertical="distributed" wrapText="1"/>
    </xf>
    <xf numFmtId="43" fontId="4" fillId="0" borderId="16" xfId="1" applyFont="1" applyFill="1" applyBorder="1" applyAlignment="1" applyProtection="1">
      <alignment horizontal="center" vertical="center" wrapText="1"/>
    </xf>
    <xf numFmtId="43" fontId="4" fillId="4" borderId="17" xfId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3" fontId="15" fillId="3" borderId="2" xfId="1" applyFont="1" applyFill="1" applyBorder="1" applyAlignment="1" applyProtection="1">
      <alignment horizontal="center" vertical="center" wrapText="1"/>
    </xf>
    <xf numFmtId="0" fontId="12" fillId="6" borderId="0" xfId="0" applyFont="1" applyFill="1"/>
    <xf numFmtId="0" fontId="15" fillId="2" borderId="18" xfId="0" applyFont="1" applyFill="1" applyBorder="1" applyAlignment="1">
      <alignment horizontal="left" vertical="center" wrapText="1"/>
    </xf>
    <xf numFmtId="10" fontId="5" fillId="0" borderId="21" xfId="1" applyNumberFormat="1" applyFont="1" applyFill="1" applyBorder="1" applyAlignment="1">
      <alignment horizontal="right" vertical="distributed" wrapText="1"/>
    </xf>
    <xf numFmtId="10" fontId="5" fillId="0" borderId="22" xfId="1" applyNumberFormat="1" applyFont="1" applyFill="1" applyBorder="1" applyAlignment="1">
      <alignment horizontal="right" vertical="distributed" wrapText="1"/>
    </xf>
    <xf numFmtId="0" fontId="15" fillId="0" borderId="2" xfId="0" applyFont="1" applyBorder="1" applyAlignment="1">
      <alignment horizontal="left" vertical="center" wrapText="1"/>
    </xf>
    <xf numFmtId="43" fontId="4" fillId="4" borderId="16" xfId="1" applyFont="1" applyFill="1" applyBorder="1" applyAlignment="1" applyProtection="1">
      <alignment horizontal="center" vertical="center" wrapText="1"/>
    </xf>
    <xf numFmtId="43" fontId="4" fillId="4" borderId="7" xfId="1" applyFont="1" applyFill="1" applyBorder="1" applyAlignment="1" applyProtection="1">
      <alignment horizontal="center" vertical="center" wrapText="1"/>
    </xf>
    <xf numFmtId="10" fontId="16" fillId="0" borderId="15" xfId="1" applyNumberFormat="1" applyFont="1" applyFill="1" applyBorder="1" applyAlignment="1">
      <alignment horizontal="right" vertical="distributed" wrapText="1"/>
    </xf>
    <xf numFmtId="0" fontId="4" fillId="4" borderId="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3" fontId="4" fillId="4" borderId="2" xfId="1" applyFont="1" applyFill="1" applyBorder="1" applyAlignment="1" applyProtection="1">
      <alignment horizontal="center" vertical="center" wrapText="1"/>
    </xf>
    <xf numFmtId="43" fontId="15" fillId="3" borderId="17" xfId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 wrapText="1"/>
    </xf>
    <xf numFmtId="43" fontId="15" fillId="3" borderId="1" xfId="1" applyFont="1" applyFill="1" applyBorder="1" applyAlignment="1" applyProtection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43" fontId="0" fillId="0" borderId="0" xfId="0" applyNumberFormat="1"/>
    <xf numFmtId="43" fontId="3" fillId="4" borderId="1" xfId="1" applyFont="1" applyFill="1" applyBorder="1" applyAlignment="1">
      <alignment vertical="center" wrapText="1"/>
    </xf>
    <xf numFmtId="43" fontId="0" fillId="0" borderId="0" xfId="1" applyFont="1"/>
    <xf numFmtId="0" fontId="15" fillId="2" borderId="27" xfId="0" applyFont="1" applyFill="1" applyBorder="1" applyAlignment="1">
      <alignment horizontal="left" vertical="center" wrapText="1"/>
    </xf>
    <xf numFmtId="43" fontId="4" fillId="0" borderId="7" xfId="1" applyFont="1" applyFill="1" applyBorder="1" applyAlignment="1" applyProtection="1">
      <alignment horizontal="center" vertical="center" wrapText="1"/>
    </xf>
    <xf numFmtId="0" fontId="0" fillId="0" borderId="5" xfId="0" applyBorder="1"/>
    <xf numFmtId="43" fontId="4" fillId="0" borderId="5" xfId="1" applyFont="1" applyFill="1" applyBorder="1" applyAlignment="1" applyProtection="1">
      <alignment horizontal="center" vertical="center" wrapText="1"/>
    </xf>
    <xf numFmtId="43" fontId="0" fillId="0" borderId="5" xfId="1" applyFont="1" applyBorder="1"/>
    <xf numFmtId="0" fontId="4" fillId="4" borderId="1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0" fillId="0" borderId="9" xfId="0" applyBorder="1"/>
    <xf numFmtId="43" fontId="15" fillId="3" borderId="18" xfId="1" applyFont="1" applyFill="1" applyBorder="1" applyAlignment="1" applyProtection="1">
      <alignment horizontal="center" vertical="center" wrapText="1"/>
    </xf>
    <xf numFmtId="43" fontId="15" fillId="3" borderId="5" xfId="1" applyFont="1" applyFill="1" applyBorder="1" applyAlignment="1" applyProtection="1">
      <alignment horizontal="center" vertical="center" wrapText="1"/>
    </xf>
    <xf numFmtId="43" fontId="4" fillId="4" borderId="5" xfId="1" applyFont="1" applyFill="1" applyBorder="1" applyAlignment="1" applyProtection="1">
      <alignment horizontal="center" vertical="center" wrapText="1"/>
    </xf>
    <xf numFmtId="10" fontId="5" fillId="0" borderId="5" xfId="1" applyNumberFormat="1" applyFont="1" applyFill="1" applyBorder="1" applyAlignment="1">
      <alignment horizontal="right" vertical="distributed" wrapText="1"/>
    </xf>
    <xf numFmtId="43" fontId="3" fillId="7" borderId="5" xfId="1" applyFont="1" applyFill="1" applyBorder="1" applyAlignment="1" applyProtection="1">
      <alignment horizontal="center" vertical="center" wrapText="1"/>
    </xf>
    <xf numFmtId="43" fontId="4" fillId="7" borderId="5" xfId="1" applyFont="1" applyFill="1" applyBorder="1" applyAlignment="1" applyProtection="1">
      <alignment horizontal="center" vertical="center" wrapText="1"/>
    </xf>
    <xf numFmtId="10" fontId="14" fillId="8" borderId="21" xfId="1" applyNumberFormat="1" applyFont="1" applyFill="1" applyBorder="1" applyAlignment="1">
      <alignment horizontal="right" vertical="distributed" wrapText="1"/>
    </xf>
    <xf numFmtId="10" fontId="14" fillId="8" borderId="22" xfId="1" applyNumberFormat="1" applyFont="1" applyFill="1" applyBorder="1" applyAlignment="1">
      <alignment horizontal="right" vertical="distributed" wrapText="1"/>
    </xf>
    <xf numFmtId="43" fontId="18" fillId="3" borderId="2" xfId="1" applyFont="1" applyFill="1" applyBorder="1" applyAlignment="1">
      <alignment vertical="center"/>
    </xf>
    <xf numFmtId="43" fontId="18" fillId="3" borderId="2" xfId="1" applyFont="1" applyFill="1" applyBorder="1" applyAlignment="1">
      <alignment horizontal="right" vertical="center" wrapText="1"/>
    </xf>
    <xf numFmtId="43" fontId="4" fillId="4" borderId="8" xfId="1" applyFont="1" applyFill="1" applyBorder="1" applyAlignment="1">
      <alignment horizontal="right" vertical="center" wrapText="1"/>
    </xf>
    <xf numFmtId="43" fontId="4" fillId="4" borderId="16" xfId="1" applyFont="1" applyFill="1" applyBorder="1" applyAlignment="1">
      <alignment horizontal="right" vertical="center" wrapText="1"/>
    </xf>
    <xf numFmtId="43" fontId="18" fillId="3" borderId="18" xfId="1" applyFont="1" applyFill="1" applyBorder="1" applyAlignment="1">
      <alignment vertical="center"/>
    </xf>
    <xf numFmtId="43" fontId="18" fillId="3" borderId="18" xfId="1" applyFont="1" applyFill="1" applyBorder="1" applyAlignment="1">
      <alignment horizontal="right" vertical="center" wrapText="1"/>
    </xf>
    <xf numFmtId="43" fontId="19" fillId="0" borderId="5" xfId="1" applyFont="1" applyBorder="1"/>
    <xf numFmtId="43" fontId="18" fillId="3" borderId="28" xfId="1" applyFont="1" applyFill="1" applyBorder="1" applyAlignment="1">
      <alignment vertical="center"/>
    </xf>
    <xf numFmtId="43" fontId="18" fillId="3" borderId="28" xfId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10" fontId="5" fillId="0" borderId="19" xfId="1" applyNumberFormat="1" applyFont="1" applyFill="1" applyBorder="1" applyAlignment="1">
      <alignment horizontal="right" vertical="distributed" wrapText="1"/>
    </xf>
    <xf numFmtId="10" fontId="5" fillId="0" borderId="20" xfId="1" applyNumberFormat="1" applyFont="1" applyFill="1" applyBorder="1" applyAlignment="1">
      <alignment horizontal="right" vertical="distributed" wrapText="1"/>
    </xf>
    <xf numFmtId="43" fontId="18" fillId="3" borderId="5" xfId="1" applyFont="1" applyFill="1" applyBorder="1" applyAlignment="1">
      <alignment horizontal="right" vertical="center" wrapText="1"/>
    </xf>
    <xf numFmtId="10" fontId="5" fillId="7" borderId="5" xfId="1" applyNumberFormat="1" applyFont="1" applyFill="1" applyBorder="1" applyAlignment="1">
      <alignment horizontal="right" vertical="distributed" wrapText="1"/>
    </xf>
    <xf numFmtId="43" fontId="18" fillId="3" borderId="5" xfId="1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4" fontId="7" fillId="8" borderId="9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32" xfId="0" applyFont="1" applyFill="1" applyBorder="1"/>
    <xf numFmtId="0" fontId="7" fillId="5" borderId="1" xfId="0" applyFont="1" applyFill="1" applyBorder="1" applyAlignment="1">
      <alignment horizontal="center"/>
    </xf>
    <xf numFmtId="0" fontId="14" fillId="8" borderId="4" xfId="0" applyFont="1" applyFill="1" applyBorder="1"/>
    <xf numFmtId="0" fontId="6" fillId="6" borderId="5" xfId="0" applyFont="1" applyFill="1" applyBorder="1" applyAlignment="1">
      <alignment horizontal="center"/>
    </xf>
    <xf numFmtId="43" fontId="8" fillId="9" borderId="5" xfId="1" applyFont="1" applyFill="1" applyBorder="1" applyAlignment="1">
      <alignment horizontal="center" vertical="center" wrapText="1"/>
    </xf>
    <xf numFmtId="43" fontId="7" fillId="9" borderId="5" xfId="1" applyFont="1" applyFill="1" applyBorder="1" applyAlignment="1">
      <alignment horizontal="center" vertical="center" wrapText="1"/>
    </xf>
    <xf numFmtId="43" fontId="6" fillId="8" borderId="4" xfId="1" applyFont="1" applyFill="1" applyBorder="1"/>
    <xf numFmtId="43" fontId="6" fillId="7" borderId="6" xfId="1" applyFont="1" applyFill="1" applyBorder="1"/>
    <xf numFmtId="43" fontId="9" fillId="0" borderId="5" xfId="1" applyFont="1" applyFill="1" applyBorder="1" applyAlignment="1">
      <alignment horizontal="center" vertical="center" wrapText="1"/>
    </xf>
    <xf numFmtId="43" fontId="6" fillId="7" borderId="5" xfId="1" applyFont="1" applyFill="1" applyBorder="1"/>
    <xf numFmtId="43" fontId="6" fillId="8" borderId="26" xfId="0" applyNumberFormat="1" applyFont="1" applyFill="1" applyBorder="1"/>
    <xf numFmtId="43" fontId="6" fillId="0" borderId="6" xfId="1" applyFont="1" applyFill="1" applyBorder="1"/>
    <xf numFmtId="43" fontId="9" fillId="0" borderId="6" xfId="1" applyFont="1" applyFill="1" applyBorder="1"/>
    <xf numFmtId="43" fontId="7" fillId="9" borderId="6" xfId="1" applyFont="1" applyFill="1" applyBorder="1" applyAlignment="1">
      <alignment horizontal="center" vertical="center" wrapText="1"/>
    </xf>
    <xf numFmtId="10" fontId="9" fillId="4" borderId="5" xfId="1" applyNumberFormat="1" applyFont="1" applyFill="1" applyBorder="1" applyAlignment="1">
      <alignment horizontal="center" vertical="center" wrapText="1"/>
    </xf>
    <xf numFmtId="10" fontId="7" fillId="8" borderId="5" xfId="1" applyNumberFormat="1" applyFont="1" applyFill="1" applyBorder="1" applyAlignment="1">
      <alignment horizontal="center" vertical="center" wrapText="1"/>
    </xf>
    <xf numFmtId="10" fontId="9" fillId="0" borderId="5" xfId="1" applyNumberFormat="1" applyFont="1" applyFill="1" applyBorder="1" applyAlignment="1">
      <alignment horizontal="center" vertical="center" wrapText="1"/>
    </xf>
    <xf numFmtId="10" fontId="7" fillId="8" borderId="4" xfId="1" applyNumberFormat="1" applyFont="1" applyFill="1" applyBorder="1" applyAlignment="1">
      <alignment horizontal="center" vertical="center" wrapText="1"/>
    </xf>
    <xf numFmtId="10" fontId="9" fillId="4" borderId="6" xfId="1" applyNumberFormat="1" applyFont="1" applyFill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  <xf numFmtId="43" fontId="7" fillId="5" borderId="5" xfId="1" applyFont="1" applyFill="1" applyBorder="1"/>
    <xf numFmtId="10" fontId="9" fillId="5" borderId="5" xfId="1" applyNumberFormat="1" applyFont="1" applyFill="1" applyBorder="1" applyAlignment="1">
      <alignment horizontal="center" vertical="center" wrapText="1"/>
    </xf>
    <xf numFmtId="10" fontId="7" fillId="5" borderId="5" xfId="1" applyNumberFormat="1" applyFont="1" applyFill="1" applyBorder="1" applyAlignment="1">
      <alignment horizontal="center" vertical="center" wrapText="1"/>
    </xf>
    <xf numFmtId="43" fontId="7" fillId="5" borderId="5" xfId="1" applyFont="1" applyFill="1" applyBorder="1" applyAlignment="1">
      <alignment horizontal="center" vertical="center" wrapText="1"/>
    </xf>
    <xf numFmtId="43" fontId="6" fillId="5" borderId="4" xfId="1" applyFont="1" applyFill="1" applyBorder="1"/>
    <xf numFmtId="10" fontId="7" fillId="4" borderId="6" xfId="1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 wrapText="1"/>
    </xf>
    <xf numFmtId="43" fontId="4" fillId="7" borderId="10" xfId="1" applyFont="1" applyFill="1" applyBorder="1" applyAlignment="1" applyProtection="1">
      <alignment horizontal="center" vertical="center" wrapText="1"/>
    </xf>
    <xf numFmtId="10" fontId="5" fillId="7" borderId="24" xfId="1" applyNumberFormat="1" applyFont="1" applyFill="1" applyBorder="1" applyAlignment="1">
      <alignment horizontal="right" vertical="distributed" wrapText="1"/>
    </xf>
    <xf numFmtId="10" fontId="5" fillId="7" borderId="23" xfId="1" applyNumberFormat="1" applyFont="1" applyFill="1" applyBorder="1" applyAlignment="1">
      <alignment horizontal="right" vertical="distributed" wrapText="1"/>
    </xf>
    <xf numFmtId="0" fontId="3" fillId="5" borderId="8" xfId="0" applyFont="1" applyFill="1" applyBorder="1" applyAlignment="1">
      <alignment horizontal="center" vertical="center" wrapText="1"/>
    </xf>
    <xf numFmtId="43" fontId="20" fillId="5" borderId="2" xfId="1" applyFont="1" applyFill="1" applyBorder="1" applyAlignment="1" applyProtection="1">
      <alignment horizontal="center" vertical="center" wrapText="1"/>
    </xf>
    <xf numFmtId="43" fontId="22" fillId="5" borderId="2" xfId="1" applyFont="1" applyFill="1" applyBorder="1" applyAlignment="1">
      <alignment horizontal="right" vertical="center" wrapText="1"/>
    </xf>
    <xf numFmtId="43" fontId="3" fillId="5" borderId="8" xfId="1" applyFont="1" applyFill="1" applyBorder="1" applyAlignment="1" applyProtection="1">
      <alignment horizontal="center" vertical="center" wrapText="1"/>
    </xf>
    <xf numFmtId="10" fontId="14" fillId="5" borderId="15" xfId="1" applyNumberFormat="1" applyFont="1" applyFill="1" applyBorder="1" applyAlignment="1">
      <alignment horizontal="right" vertical="distributed" wrapText="1"/>
    </xf>
    <xf numFmtId="10" fontId="14" fillId="5" borderId="14" xfId="1" applyNumberFormat="1" applyFont="1" applyFill="1" applyBorder="1" applyAlignment="1">
      <alignment horizontal="right" vertical="distributed" wrapText="1"/>
    </xf>
    <xf numFmtId="0" fontId="4" fillId="7" borderId="25" xfId="0" applyFont="1" applyFill="1" applyBorder="1" applyAlignment="1">
      <alignment horizontal="left" vertical="center" wrapText="1"/>
    </xf>
    <xf numFmtId="43" fontId="15" fillId="7" borderId="31" xfId="1" applyFont="1" applyFill="1" applyBorder="1" applyAlignment="1" applyProtection="1">
      <alignment horizontal="center" vertical="center" wrapText="1"/>
    </xf>
    <xf numFmtId="43" fontId="4" fillId="7" borderId="25" xfId="1" applyFont="1" applyFill="1" applyBorder="1" applyAlignment="1" applyProtection="1">
      <alignment horizontal="center" vertical="center" wrapText="1"/>
    </xf>
    <xf numFmtId="10" fontId="5" fillId="7" borderId="29" xfId="1" applyNumberFormat="1" applyFont="1" applyFill="1" applyBorder="1" applyAlignment="1">
      <alignment horizontal="right" vertical="distributed" wrapText="1"/>
    </xf>
    <xf numFmtId="10" fontId="5" fillId="7" borderId="30" xfId="1" applyNumberFormat="1" applyFont="1" applyFill="1" applyBorder="1" applyAlignment="1">
      <alignment horizontal="right" vertical="distributed" wrapText="1"/>
    </xf>
    <xf numFmtId="0" fontId="15" fillId="7" borderId="5" xfId="0" applyFont="1" applyFill="1" applyBorder="1" applyAlignment="1">
      <alignment horizontal="left" vertical="center" wrapText="1"/>
    </xf>
    <xf numFmtId="43" fontId="18" fillId="7" borderId="5" xfId="1" applyFont="1" applyFill="1" applyBorder="1" applyAlignment="1" applyProtection="1">
      <alignment horizontal="center" vertical="center" wrapText="1"/>
    </xf>
    <xf numFmtId="43" fontId="18" fillId="7" borderId="5" xfId="1" applyFont="1" applyFill="1" applyBorder="1" applyAlignment="1">
      <alignment horizontal="right" vertical="center" wrapText="1"/>
    </xf>
    <xf numFmtId="0" fontId="20" fillId="8" borderId="5" xfId="0" applyFont="1" applyFill="1" applyBorder="1" applyAlignment="1">
      <alignment horizontal="center" vertical="center" wrapText="1"/>
    </xf>
    <xf numFmtId="43" fontId="22" fillId="8" borderId="5" xfId="1" applyFont="1" applyFill="1" applyBorder="1" applyAlignment="1" applyProtection="1">
      <alignment horizontal="center" vertical="center" wrapText="1"/>
    </xf>
    <xf numFmtId="43" fontId="20" fillId="8" borderId="5" xfId="1" applyFont="1" applyFill="1" applyBorder="1" applyAlignment="1" applyProtection="1">
      <alignment horizontal="center" vertical="center" wrapText="1"/>
    </xf>
    <xf numFmtId="43" fontId="3" fillId="8" borderId="5" xfId="1" applyFont="1" applyFill="1" applyBorder="1" applyAlignment="1" applyProtection="1">
      <alignment horizontal="center" vertical="center" wrapText="1"/>
    </xf>
    <xf numFmtId="10" fontId="14" fillId="8" borderId="5" xfId="1" applyNumberFormat="1" applyFont="1" applyFill="1" applyBorder="1" applyAlignment="1">
      <alignment horizontal="right" vertical="distributed" wrapText="1"/>
    </xf>
    <xf numFmtId="0" fontId="4" fillId="7" borderId="7" xfId="0" applyFont="1" applyFill="1" applyBorder="1" applyAlignment="1">
      <alignment horizontal="left" vertical="center" wrapText="1"/>
    </xf>
    <xf numFmtId="43" fontId="15" fillId="7" borderId="28" xfId="1" applyFont="1" applyFill="1" applyBorder="1" applyAlignment="1" applyProtection="1">
      <alignment horizontal="center" vertical="center" wrapText="1"/>
    </xf>
    <xf numFmtId="43" fontId="4" fillId="7" borderId="7" xfId="1" applyFont="1" applyFill="1" applyBorder="1" applyAlignment="1" applyProtection="1">
      <alignment horizontal="center" vertical="center" wrapText="1"/>
    </xf>
    <xf numFmtId="43" fontId="22" fillId="5" borderId="2" xfId="1" applyFont="1" applyFill="1" applyBorder="1" applyAlignment="1" applyProtection="1">
      <alignment horizontal="center" vertical="center" wrapText="1"/>
    </xf>
    <xf numFmtId="10" fontId="14" fillId="5" borderId="21" xfId="1" applyNumberFormat="1" applyFont="1" applyFill="1" applyBorder="1" applyAlignment="1">
      <alignment horizontal="right" vertical="distributed" wrapText="1"/>
    </xf>
    <xf numFmtId="10" fontId="14" fillId="5" borderId="22" xfId="1" applyNumberFormat="1" applyFont="1" applyFill="1" applyBorder="1" applyAlignment="1">
      <alignment horizontal="right" vertical="distributed" wrapText="1"/>
    </xf>
    <xf numFmtId="43" fontId="1" fillId="7" borderId="5" xfId="1" applyFont="1" applyFill="1" applyBorder="1"/>
    <xf numFmtId="0" fontId="0" fillId="7" borderId="5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center"/>
    </xf>
    <xf numFmtId="43" fontId="12" fillId="5" borderId="5" xfId="1" applyFont="1" applyFill="1" applyBorder="1"/>
    <xf numFmtId="0" fontId="12" fillId="5" borderId="5" xfId="0" applyFont="1" applyFill="1" applyBorder="1"/>
    <xf numFmtId="0" fontId="13" fillId="4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376804</xdr:colOff>
      <xdr:row>0</xdr:row>
      <xdr:rowOff>121920</xdr:rowOff>
    </xdr:from>
    <xdr:to>
      <xdr:col>0</xdr:col>
      <xdr:colOff>1028699</xdr:colOff>
      <xdr:row>2</xdr:row>
      <xdr:rowOff>312420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38EFD-9F36-4F47-B160-6040CB43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04" y="121920"/>
          <a:ext cx="65189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0</xdr:row>
      <xdr:rowOff>129540</xdr:rowOff>
    </xdr:from>
    <xdr:to>
      <xdr:col>5</xdr:col>
      <xdr:colOff>243840</xdr:colOff>
      <xdr:row>2</xdr:row>
      <xdr:rowOff>350520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6FD6BE-6557-4878-A7BD-AEF04FD2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9540"/>
          <a:ext cx="6248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85726</xdr:rowOff>
    </xdr:from>
    <xdr:to>
      <xdr:col>1</xdr:col>
      <xdr:colOff>771525</xdr:colOff>
      <xdr:row>1</xdr:row>
      <xdr:rowOff>408599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E346F-22D3-499F-84CE-4216AA32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726"/>
          <a:ext cx="695325" cy="570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19049</xdr:colOff>
      <xdr:row>0</xdr:row>
      <xdr:rowOff>106680</xdr:rowOff>
    </xdr:from>
    <xdr:to>
      <xdr:col>6</xdr:col>
      <xdr:colOff>647700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B7E0677-AFD3-45B4-8806-3C438AE1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169" y="106680"/>
          <a:ext cx="628651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20"/>
  <sheetViews>
    <sheetView showGridLines="0" view="pageBreakPreview" zoomScaleNormal="100" zoomScaleSheetLayoutView="100" workbookViewId="0">
      <selection activeCell="A105" sqref="A105"/>
    </sheetView>
  </sheetViews>
  <sheetFormatPr defaultRowHeight="16.899999999999999" customHeight="1" x14ac:dyDescent="0.25"/>
  <cols>
    <col min="1" max="1" width="63.28515625" customWidth="1"/>
    <col min="2" max="2" width="15.28515625" style="59" customWidth="1"/>
    <col min="3" max="4" width="15.42578125" style="59" customWidth="1"/>
    <col min="5" max="5" width="10.85546875" customWidth="1"/>
    <col min="6" max="6" width="11.140625" customWidth="1"/>
    <col min="7" max="7" width="10.140625" bestFit="1" customWidth="1"/>
  </cols>
  <sheetData>
    <row r="1" spans="1:7" ht="16.899999999999999" customHeight="1" x14ac:dyDescent="0.25">
      <c r="A1" s="2"/>
      <c r="B1" s="58"/>
      <c r="C1" s="24"/>
      <c r="D1" s="25"/>
      <c r="E1" s="4"/>
      <c r="F1" s="4"/>
    </row>
    <row r="2" spans="1:7" ht="16.899999999999999" customHeight="1" x14ac:dyDescent="0.25">
      <c r="A2" s="2"/>
      <c r="B2" s="58"/>
      <c r="C2" s="58"/>
      <c r="D2" s="24"/>
      <c r="E2" s="24"/>
      <c r="F2" s="24"/>
    </row>
    <row r="3" spans="1:7" ht="32.450000000000003" customHeight="1" x14ac:dyDescent="0.25">
      <c r="A3" s="162" t="s">
        <v>174</v>
      </c>
      <c r="B3" s="162"/>
      <c r="C3" s="162"/>
      <c r="D3" s="162"/>
      <c r="E3" s="5"/>
      <c r="F3" s="5"/>
    </row>
    <row r="4" spans="1:7" ht="29.25" thickBot="1" x14ac:dyDescent="0.3">
      <c r="A4" s="26" t="s">
        <v>74</v>
      </c>
      <c r="B4" s="27" t="s">
        <v>175</v>
      </c>
      <c r="C4" s="27" t="s">
        <v>176</v>
      </c>
      <c r="D4" s="27" t="s">
        <v>177</v>
      </c>
      <c r="E4" s="28" t="s">
        <v>75</v>
      </c>
      <c r="F4" s="28" t="s">
        <v>76</v>
      </c>
    </row>
    <row r="5" spans="1:7" ht="16.899999999999999" customHeight="1" thickTop="1" x14ac:dyDescent="0.25">
      <c r="A5" s="29" t="s">
        <v>148</v>
      </c>
      <c r="B5" s="30">
        <v>5019214.82</v>
      </c>
      <c r="C5" s="30">
        <v>2930849.3</v>
      </c>
      <c r="D5" s="30">
        <v>2998409.2799999993</v>
      </c>
      <c r="E5" s="31">
        <v>1.7125461960804333</v>
      </c>
      <c r="F5" s="32">
        <v>1.6739592067964788</v>
      </c>
      <c r="G5" s="57"/>
    </row>
    <row r="6" spans="1:7" ht="16.899999999999999" customHeight="1" x14ac:dyDescent="0.25">
      <c r="A6" s="46" t="s">
        <v>0</v>
      </c>
      <c r="B6" s="76">
        <v>1403201.55</v>
      </c>
      <c r="C6" s="77">
        <v>1320582.71</v>
      </c>
      <c r="D6" s="78">
        <v>1204680.8799999999</v>
      </c>
      <c r="E6" s="36">
        <v>1.0625624123156967</v>
      </c>
      <c r="F6" s="37">
        <v>1.164791085586085</v>
      </c>
    </row>
    <row r="7" spans="1:7" ht="16.899999999999999" customHeight="1" x14ac:dyDescent="0.25">
      <c r="A7" s="46" t="s">
        <v>1</v>
      </c>
      <c r="B7" s="76">
        <v>263149.96999999997</v>
      </c>
      <c r="C7" s="77">
        <v>84376.639999999999</v>
      </c>
      <c r="D7" s="78">
        <v>88202.14</v>
      </c>
      <c r="E7" s="36">
        <v>3.1187538399253629</v>
      </c>
      <c r="F7" s="37">
        <v>2.9834873620980167</v>
      </c>
    </row>
    <row r="8" spans="1:7" ht="16.899999999999999" customHeight="1" x14ac:dyDescent="0.25">
      <c r="A8" s="46" t="s">
        <v>2</v>
      </c>
      <c r="B8" s="76">
        <v>173912.19</v>
      </c>
      <c r="C8" s="77">
        <v>78707.399999999994</v>
      </c>
      <c r="D8" s="78">
        <v>72617.66</v>
      </c>
      <c r="E8" s="36">
        <v>2.2096040524779119</v>
      </c>
      <c r="F8" s="37">
        <v>2.39490214914664</v>
      </c>
    </row>
    <row r="9" spans="1:7" ht="16.899999999999999" customHeight="1" x14ac:dyDescent="0.25">
      <c r="A9" s="46" t="s">
        <v>3</v>
      </c>
      <c r="B9" s="76">
        <v>8109.94</v>
      </c>
      <c r="C9" s="77">
        <v>3772.03</v>
      </c>
      <c r="D9" s="78">
        <v>3248.75</v>
      </c>
      <c r="E9" s="36">
        <v>2.1500200157474887</v>
      </c>
      <c r="F9" s="37">
        <v>2.4963262793382071</v>
      </c>
    </row>
    <row r="10" spans="1:7" ht="16.899999999999999" customHeight="1" x14ac:dyDescent="0.25">
      <c r="A10" s="46" t="s">
        <v>4</v>
      </c>
      <c r="B10" s="76">
        <v>2623.87</v>
      </c>
      <c r="C10" s="77">
        <v>621.48</v>
      </c>
      <c r="D10" s="78">
        <v>748.83</v>
      </c>
      <c r="E10" s="36">
        <v>4.2219701358048525</v>
      </c>
      <c r="F10" s="37">
        <v>3.5039595101691972</v>
      </c>
    </row>
    <row r="11" spans="1:7" ht="16.899999999999999" customHeight="1" x14ac:dyDescent="0.25">
      <c r="A11" s="46" t="s">
        <v>5</v>
      </c>
      <c r="B11" s="76">
        <v>190409.43</v>
      </c>
      <c r="C11" s="77">
        <v>73540.73</v>
      </c>
      <c r="D11" s="78">
        <v>66625.539999999994</v>
      </c>
      <c r="E11" s="36">
        <v>2.5891697022860667</v>
      </c>
      <c r="F11" s="37">
        <v>2.8579044912806713</v>
      </c>
    </row>
    <row r="12" spans="1:7" ht="16.899999999999999" customHeight="1" x14ac:dyDescent="0.25">
      <c r="A12" s="46" t="s">
        <v>6</v>
      </c>
      <c r="B12" s="76">
        <v>173912.19</v>
      </c>
      <c r="C12" s="77">
        <v>78707.399999999994</v>
      </c>
      <c r="D12" s="79">
        <v>72617.66</v>
      </c>
      <c r="E12" s="36">
        <v>2.2096040524779119</v>
      </c>
      <c r="F12" s="37">
        <v>2.39490214914664</v>
      </c>
    </row>
    <row r="13" spans="1:7" ht="16.899999999999999" customHeight="1" x14ac:dyDescent="0.25">
      <c r="A13" s="40" t="s">
        <v>7</v>
      </c>
      <c r="B13" s="76">
        <v>1378.68</v>
      </c>
      <c r="C13" s="77">
        <v>3525.66</v>
      </c>
      <c r="D13" s="35">
        <v>2920.65</v>
      </c>
      <c r="E13" s="36">
        <v>0.39104167730297307</v>
      </c>
      <c r="F13" s="37">
        <v>0.4720456062862719</v>
      </c>
    </row>
    <row r="14" spans="1:7" ht="16.899999999999999" customHeight="1" x14ac:dyDescent="0.25">
      <c r="A14" s="40" t="s">
        <v>8</v>
      </c>
      <c r="B14" s="76">
        <v>217.6</v>
      </c>
      <c r="C14" s="77">
        <v>221.81</v>
      </c>
      <c r="D14" s="35">
        <v>220.49</v>
      </c>
      <c r="E14" s="36">
        <v>0.98101979171362874</v>
      </c>
      <c r="F14" s="37">
        <v>0.98689282960678482</v>
      </c>
    </row>
    <row r="15" spans="1:7" ht="16.899999999999999" customHeight="1" x14ac:dyDescent="0.25">
      <c r="A15" s="40" t="s">
        <v>178</v>
      </c>
      <c r="B15" s="80">
        <v>1371795.2</v>
      </c>
      <c r="C15" s="81"/>
      <c r="D15" s="38"/>
      <c r="E15" s="36" t="e">
        <v>#DIV/0!</v>
      </c>
      <c r="F15" s="37" t="e">
        <v>#DIV/0!</v>
      </c>
    </row>
    <row r="16" spans="1:7" ht="16.899999999999999" customHeight="1" x14ac:dyDescent="0.25">
      <c r="A16" s="60" t="s">
        <v>9</v>
      </c>
      <c r="B16" s="82">
        <v>143.62</v>
      </c>
      <c r="C16" s="64">
        <v>292.79000000000002</v>
      </c>
      <c r="D16" s="63">
        <v>261.94</v>
      </c>
      <c r="E16" s="36">
        <v>0.49052221728884182</v>
      </c>
      <c r="F16" s="37">
        <v>0.5482935023287776</v>
      </c>
    </row>
    <row r="17" spans="1:6" ht="17.45" customHeight="1" x14ac:dyDescent="0.25">
      <c r="A17" s="60" t="s">
        <v>135</v>
      </c>
      <c r="B17" s="82">
        <v>261.39999999999998</v>
      </c>
      <c r="C17" s="64"/>
      <c r="D17" s="63"/>
      <c r="E17" s="36" t="e">
        <v>#DIV/0!</v>
      </c>
      <c r="F17" s="37" t="e">
        <v>#DIV/0!</v>
      </c>
    </row>
    <row r="18" spans="1:6" ht="16.899999999999999" customHeight="1" x14ac:dyDescent="0.25">
      <c r="A18" s="40" t="s">
        <v>127</v>
      </c>
      <c r="B18" s="83"/>
      <c r="C18" s="84"/>
      <c r="D18" s="61"/>
      <c r="E18" s="36" t="e">
        <v>#DIV/0!</v>
      </c>
      <c r="F18" s="37" t="e">
        <v>#DIV/0!</v>
      </c>
    </row>
    <row r="19" spans="1:6" ht="16.899999999999999" customHeight="1" x14ac:dyDescent="0.25">
      <c r="A19" s="43" t="s">
        <v>128</v>
      </c>
      <c r="B19" s="76">
        <v>66985.55</v>
      </c>
      <c r="C19" s="77">
        <v>11066.34</v>
      </c>
      <c r="D19" s="38">
        <v>15380.65</v>
      </c>
      <c r="E19" s="36">
        <v>6.0530898201211967</v>
      </c>
      <c r="F19" s="37">
        <v>4.355183298495187</v>
      </c>
    </row>
    <row r="20" spans="1:6" s="42" customFormat="1" ht="16.899999999999999" customHeight="1" thickBot="1" x14ac:dyDescent="0.3">
      <c r="A20" s="128" t="s">
        <v>10</v>
      </c>
      <c r="B20" s="129">
        <v>27.97</v>
      </c>
      <c r="C20" s="129">
        <v>242.86</v>
      </c>
      <c r="D20" s="129">
        <v>1409.39</v>
      </c>
      <c r="E20" s="130">
        <v>0.11516923330313759</v>
      </c>
      <c r="F20" s="131">
        <v>1.9845465059351915E-2</v>
      </c>
    </row>
    <row r="21" spans="1:6" ht="24.75" customHeight="1" thickTop="1" x14ac:dyDescent="0.25">
      <c r="A21" s="33" t="s">
        <v>179</v>
      </c>
      <c r="B21" s="41"/>
      <c r="C21" s="41"/>
      <c r="D21" s="34">
        <v>508990.69</v>
      </c>
      <c r="E21" s="49" t="e">
        <v>#DIV/0!</v>
      </c>
      <c r="F21" s="37">
        <v>0</v>
      </c>
    </row>
    <row r="22" spans="1:6" ht="22.5" customHeight="1" x14ac:dyDescent="0.25">
      <c r="A22" s="132" t="s">
        <v>129</v>
      </c>
      <c r="B22" s="133">
        <v>3656129.16</v>
      </c>
      <c r="C22" s="134">
        <v>1655657.8499999999</v>
      </c>
      <c r="D22" s="135">
        <v>2037925.2699999993</v>
      </c>
      <c r="E22" s="136">
        <v>2.2082637182555565</v>
      </c>
      <c r="F22" s="137">
        <v>1.794044763967229</v>
      </c>
    </row>
    <row r="23" spans="1:6" ht="16.899999999999999" customHeight="1" x14ac:dyDescent="0.25">
      <c r="A23" s="33" t="s">
        <v>77</v>
      </c>
      <c r="B23" s="41"/>
      <c r="C23" s="41"/>
      <c r="D23" s="34"/>
      <c r="E23" s="36" t="e">
        <v>#DIV/0!</v>
      </c>
      <c r="F23" s="37" t="e">
        <v>#DIV/0!</v>
      </c>
    </row>
    <row r="24" spans="1:6" ht="16.899999999999999" customHeight="1" x14ac:dyDescent="0.25">
      <c r="A24" s="33" t="s">
        <v>78</v>
      </c>
      <c r="B24" s="41"/>
      <c r="C24" s="41">
        <v>600</v>
      </c>
      <c r="D24" s="34">
        <v>1477.15</v>
      </c>
      <c r="E24" s="36">
        <v>0</v>
      </c>
      <c r="F24" s="37">
        <v>0</v>
      </c>
    </row>
    <row r="25" spans="1:6" ht="16.899999999999999" customHeight="1" x14ac:dyDescent="0.25">
      <c r="A25" s="33" t="s">
        <v>79</v>
      </c>
      <c r="B25" s="41"/>
      <c r="C25" s="41">
        <v>374</v>
      </c>
      <c r="D25" s="34">
        <v>819.96</v>
      </c>
      <c r="E25" s="36">
        <v>0</v>
      </c>
      <c r="F25" s="37">
        <v>0</v>
      </c>
    </row>
    <row r="26" spans="1:6" ht="16.899999999999999" customHeight="1" x14ac:dyDescent="0.25">
      <c r="A26" s="40" t="s">
        <v>80</v>
      </c>
      <c r="B26" s="41"/>
      <c r="C26" s="41"/>
      <c r="D26" s="34">
        <v>360</v>
      </c>
      <c r="E26" s="36" t="e">
        <v>#DIV/0!</v>
      </c>
      <c r="F26" s="37">
        <v>0</v>
      </c>
    </row>
    <row r="27" spans="1:6" ht="16.899999999999999" customHeight="1" x14ac:dyDescent="0.25">
      <c r="A27" s="40" t="s">
        <v>81</v>
      </c>
      <c r="B27" s="41"/>
      <c r="C27" s="41"/>
      <c r="D27" s="34"/>
      <c r="E27" s="36" t="e">
        <v>#DIV/0!</v>
      </c>
      <c r="F27" s="37" t="e">
        <v>#DIV/0!</v>
      </c>
    </row>
    <row r="28" spans="1:6" ht="16.899999999999999" customHeight="1" x14ac:dyDescent="0.25">
      <c r="A28" s="40" t="s">
        <v>15</v>
      </c>
      <c r="B28" s="41">
        <v>402.4</v>
      </c>
      <c r="C28" s="41">
        <v>840.52</v>
      </c>
      <c r="D28" s="34">
        <v>228.51</v>
      </c>
      <c r="E28" s="36">
        <v>0.47875124922666917</v>
      </c>
      <c r="F28" s="37">
        <v>1.7609732615640452</v>
      </c>
    </row>
    <row r="29" spans="1:6" ht="16.899999999999999" customHeight="1" x14ac:dyDescent="0.25">
      <c r="A29" s="40" t="s">
        <v>16</v>
      </c>
      <c r="B29" s="41">
        <v>2192.0100000000002</v>
      </c>
      <c r="C29" s="41">
        <v>3312.14</v>
      </c>
      <c r="D29" s="39">
        <v>1882.74</v>
      </c>
      <c r="E29" s="36">
        <v>0.66181079302203416</v>
      </c>
      <c r="F29" s="37">
        <v>1.1642659103221902</v>
      </c>
    </row>
    <row r="30" spans="1:6" ht="16.899999999999999" customHeight="1" x14ac:dyDescent="0.25">
      <c r="A30" s="50" t="s">
        <v>17</v>
      </c>
      <c r="B30" s="52">
        <v>411.6</v>
      </c>
      <c r="C30" s="52">
        <v>1476.74</v>
      </c>
      <c r="D30" s="39">
        <v>14.3</v>
      </c>
      <c r="E30" s="36">
        <v>0.27872204992077143</v>
      </c>
      <c r="F30" s="37">
        <v>28.783216783216783</v>
      </c>
    </row>
    <row r="31" spans="1:6" ht="16.899999999999999" customHeight="1" x14ac:dyDescent="0.25">
      <c r="A31" s="51" t="s">
        <v>18</v>
      </c>
      <c r="B31" s="53"/>
      <c r="C31" s="53"/>
      <c r="D31" s="39"/>
      <c r="E31" s="36" t="e">
        <v>#DIV/0!</v>
      </c>
      <c r="F31" s="37" t="e">
        <v>#DIV/0!</v>
      </c>
    </row>
    <row r="32" spans="1:6" ht="16.899999999999999" customHeight="1" x14ac:dyDescent="0.25">
      <c r="A32" s="33" t="s">
        <v>130</v>
      </c>
      <c r="B32" s="41">
        <v>4423</v>
      </c>
      <c r="C32" s="41">
        <v>5967</v>
      </c>
      <c r="D32" s="34">
        <v>5530</v>
      </c>
      <c r="E32" s="36">
        <v>0.74124350594938826</v>
      </c>
      <c r="F32" s="37">
        <v>0.79981916817359855</v>
      </c>
    </row>
    <row r="33" spans="1:6" ht="16.899999999999999" customHeight="1" x14ac:dyDescent="0.25">
      <c r="A33" s="33" t="s">
        <v>83</v>
      </c>
      <c r="B33" s="41">
        <v>7410.5</v>
      </c>
      <c r="C33" s="77">
        <v>5340.5</v>
      </c>
      <c r="D33" s="34">
        <v>4600.7</v>
      </c>
      <c r="E33" s="36">
        <v>1.3876041569141466</v>
      </c>
      <c r="F33" s="37">
        <v>1.610733149303367</v>
      </c>
    </row>
    <row r="34" spans="1:6" ht="16.899999999999999" customHeight="1" x14ac:dyDescent="0.25">
      <c r="A34" s="40" t="s">
        <v>84</v>
      </c>
      <c r="B34" s="41">
        <v>52617.78</v>
      </c>
      <c r="C34" s="77">
        <v>113009.61</v>
      </c>
      <c r="D34" s="35">
        <v>51928.1</v>
      </c>
      <c r="E34" s="36">
        <v>0.4656044738142181</v>
      </c>
      <c r="F34" s="37">
        <v>1.0132814410694788</v>
      </c>
    </row>
    <row r="35" spans="1:6" ht="16.899999999999999" customHeight="1" x14ac:dyDescent="0.25">
      <c r="A35" s="33" t="s">
        <v>147</v>
      </c>
      <c r="B35" s="41"/>
      <c r="C35" s="41"/>
      <c r="D35" s="34">
        <v>611</v>
      </c>
      <c r="E35" s="36" t="e">
        <v>#DIV/0!</v>
      </c>
      <c r="F35" s="37">
        <v>0</v>
      </c>
    </row>
    <row r="36" spans="1:6" ht="16.899999999999999" customHeight="1" x14ac:dyDescent="0.25">
      <c r="A36" s="33" t="s">
        <v>149</v>
      </c>
      <c r="B36" s="41">
        <v>23509.06</v>
      </c>
      <c r="C36" s="41">
        <v>20360.34</v>
      </c>
      <c r="D36" s="34">
        <v>16129.23</v>
      </c>
      <c r="E36" s="36">
        <v>1.1546496767735706</v>
      </c>
      <c r="F36" s="37">
        <v>1.4575438505123928</v>
      </c>
    </row>
    <row r="37" spans="1:6" ht="16.899999999999999" customHeight="1" x14ac:dyDescent="0.25">
      <c r="A37" s="33" t="s">
        <v>150</v>
      </c>
      <c r="B37" s="55">
        <v>6569.62</v>
      </c>
      <c r="C37" s="55"/>
      <c r="D37" s="34">
        <v>4000</v>
      </c>
      <c r="E37" s="36" t="e">
        <v>#DIV/0!</v>
      </c>
      <c r="F37" s="37">
        <v>1.6424049999999999</v>
      </c>
    </row>
    <row r="38" spans="1:6" ht="16.899999999999999" customHeight="1" x14ac:dyDescent="0.25">
      <c r="A38" s="33" t="s">
        <v>85</v>
      </c>
      <c r="B38" s="34">
        <v>99</v>
      </c>
      <c r="C38" s="34">
        <v>1170</v>
      </c>
      <c r="D38" s="34">
        <v>872.94</v>
      </c>
      <c r="E38" s="36">
        <v>8.461538461538462E-2</v>
      </c>
      <c r="F38" s="37">
        <v>0.11340985634751528</v>
      </c>
    </row>
    <row r="39" spans="1:6" ht="16.899999999999999" customHeight="1" x14ac:dyDescent="0.25">
      <c r="A39" s="33" t="s">
        <v>180</v>
      </c>
      <c r="B39" s="56">
        <v>99</v>
      </c>
      <c r="C39" s="56"/>
      <c r="D39" s="34"/>
      <c r="E39" s="36" t="e">
        <v>#DIV/0!</v>
      </c>
      <c r="F39" s="37" t="e">
        <v>#DIV/0!</v>
      </c>
    </row>
    <row r="40" spans="1:6" ht="16.899999999999999" customHeight="1" x14ac:dyDescent="0.25">
      <c r="A40" s="33" t="s">
        <v>86</v>
      </c>
      <c r="B40" s="56"/>
      <c r="C40" s="77"/>
      <c r="D40" s="34"/>
      <c r="E40" s="36" t="e">
        <v>#DIV/0!</v>
      </c>
      <c r="F40" s="37" t="e">
        <v>#DIV/0!</v>
      </c>
    </row>
    <row r="41" spans="1:6" ht="16.899999999999999" customHeight="1" x14ac:dyDescent="0.25">
      <c r="A41" s="33" t="s">
        <v>151</v>
      </c>
      <c r="B41" s="41"/>
      <c r="C41" s="41"/>
      <c r="D41" s="34"/>
      <c r="E41" s="36" t="e">
        <v>#DIV/0!</v>
      </c>
      <c r="F41" s="37" t="e">
        <v>#DIV/0!</v>
      </c>
    </row>
    <row r="42" spans="1:6" ht="16.899999999999999" customHeight="1" x14ac:dyDescent="0.25">
      <c r="A42" s="33" t="s">
        <v>87</v>
      </c>
      <c r="B42" s="41">
        <v>293</v>
      </c>
      <c r="C42" s="41">
        <v>8915</v>
      </c>
      <c r="D42" s="34">
        <v>217.5</v>
      </c>
      <c r="E42" s="49">
        <v>3.286595625350533E-2</v>
      </c>
      <c r="F42" s="37">
        <v>1.3471264367816091</v>
      </c>
    </row>
    <row r="43" spans="1:6" ht="16.899999999999999" customHeight="1" x14ac:dyDescent="0.25">
      <c r="A43" s="33" t="s">
        <v>136</v>
      </c>
      <c r="B43" s="41"/>
      <c r="C43" s="41"/>
      <c r="D43" s="34"/>
      <c r="E43" s="49" t="e">
        <v>#DIV/0!</v>
      </c>
      <c r="F43" s="37" t="e">
        <v>#DIV/0!</v>
      </c>
    </row>
    <row r="44" spans="1:6" ht="16.899999999999999" customHeight="1" x14ac:dyDescent="0.25">
      <c r="A44" s="33" t="s">
        <v>137</v>
      </c>
      <c r="B44" s="41"/>
      <c r="C44" s="41"/>
      <c r="D44" s="34"/>
      <c r="E44" s="36" t="e">
        <v>#DIV/0!</v>
      </c>
      <c r="F44" s="37" t="e">
        <v>#DIV/0!</v>
      </c>
    </row>
    <row r="45" spans="1:6" ht="16.899999999999999" customHeight="1" x14ac:dyDescent="0.25">
      <c r="A45" s="33" t="s">
        <v>88</v>
      </c>
      <c r="B45" s="34">
        <v>5765.86</v>
      </c>
      <c r="C45" s="34">
        <v>9235.59</v>
      </c>
      <c r="D45" s="34">
        <v>6961.73</v>
      </c>
      <c r="E45" s="36">
        <v>0.62430878806876433</v>
      </c>
      <c r="F45" s="37">
        <v>0.82822229532027236</v>
      </c>
    </row>
    <row r="46" spans="1:6" ht="16.899999999999999" customHeight="1" x14ac:dyDescent="0.25">
      <c r="A46" s="33" t="s">
        <v>138</v>
      </c>
      <c r="B46" s="34">
        <v>45</v>
      </c>
      <c r="C46" s="34">
        <v>7492.53</v>
      </c>
      <c r="D46" s="34">
        <v>16232.18</v>
      </c>
      <c r="E46" s="36">
        <v>6.0059819580301982E-3</v>
      </c>
      <c r="F46" s="37">
        <v>2.7722708841326302E-3</v>
      </c>
    </row>
    <row r="47" spans="1:6" ht="16.899999999999999" customHeight="1" x14ac:dyDescent="0.25">
      <c r="A47" s="33" t="s">
        <v>89</v>
      </c>
      <c r="B47" s="34">
        <v>72</v>
      </c>
      <c r="C47" s="77">
        <v>11025</v>
      </c>
      <c r="D47" s="34">
        <v>14056</v>
      </c>
      <c r="E47" s="36">
        <v>6.5306122448979594E-3</v>
      </c>
      <c r="F47" s="37">
        <v>5.1223676721684694E-3</v>
      </c>
    </row>
    <row r="48" spans="1:6" ht="16.899999999999999" customHeight="1" x14ac:dyDescent="0.25">
      <c r="A48" s="40" t="s">
        <v>90</v>
      </c>
      <c r="B48" s="41">
        <v>1973</v>
      </c>
      <c r="C48" s="41">
        <v>2044</v>
      </c>
      <c r="D48" s="34">
        <v>1090.4000000000001</v>
      </c>
      <c r="E48" s="36">
        <v>0.96526418786692758</v>
      </c>
      <c r="F48" s="37">
        <v>1.8094277329420394</v>
      </c>
    </row>
    <row r="49" spans="1:6" ht="16.899999999999999" customHeight="1" x14ac:dyDescent="0.25">
      <c r="A49" s="40" t="s">
        <v>91</v>
      </c>
      <c r="B49" s="41">
        <v>957.36</v>
      </c>
      <c r="C49" s="41">
        <v>24022</v>
      </c>
      <c r="D49" s="34"/>
      <c r="E49" s="36">
        <v>3.9853467654649907E-2</v>
      </c>
      <c r="F49" s="37" t="e">
        <v>#DIV/0!</v>
      </c>
    </row>
    <row r="50" spans="1:6" ht="16.899999999999999" customHeight="1" x14ac:dyDescent="0.25">
      <c r="A50" s="40" t="s">
        <v>92</v>
      </c>
      <c r="B50" s="41"/>
      <c r="C50" s="77"/>
      <c r="D50" s="34"/>
      <c r="E50" s="36" t="e">
        <v>#DIV/0!</v>
      </c>
      <c r="F50" s="37" t="e">
        <v>#DIV/0!</v>
      </c>
    </row>
    <row r="51" spans="1:6" ht="16.899999999999999" customHeight="1" x14ac:dyDescent="0.25">
      <c r="A51" s="33" t="s">
        <v>93</v>
      </c>
      <c r="B51" s="34">
        <v>959.1</v>
      </c>
      <c r="C51" s="34">
        <v>1167.52</v>
      </c>
      <c r="D51" s="34">
        <v>840</v>
      </c>
      <c r="E51" s="36">
        <v>0.8214848567904619</v>
      </c>
      <c r="F51" s="37">
        <v>1.1417857142857144</v>
      </c>
    </row>
    <row r="52" spans="1:6" ht="16.899999999999999" customHeight="1" x14ac:dyDescent="0.25">
      <c r="A52" s="33" t="s">
        <v>19</v>
      </c>
      <c r="B52" s="34">
        <v>14019.95</v>
      </c>
      <c r="C52" s="34">
        <v>5904.72</v>
      </c>
      <c r="D52" s="34">
        <v>26974.23</v>
      </c>
      <c r="E52" s="36">
        <v>2.3743632212873771</v>
      </c>
      <c r="F52" s="37">
        <v>0.5197534832319588</v>
      </c>
    </row>
    <row r="53" spans="1:6" ht="16.899999999999999" customHeight="1" x14ac:dyDescent="0.25">
      <c r="A53" s="33" t="s">
        <v>20</v>
      </c>
      <c r="B53" s="41"/>
      <c r="C53" s="77">
        <v>18312.03</v>
      </c>
      <c r="D53" s="34">
        <v>7546.4</v>
      </c>
      <c r="E53" s="36">
        <v>0.39240652183291536</v>
      </c>
      <c r="F53" s="37">
        <v>0.95221032545319628</v>
      </c>
    </row>
    <row r="54" spans="1:6" ht="16.899999999999999" customHeight="1" x14ac:dyDescent="0.25">
      <c r="A54" s="33" t="s">
        <v>131</v>
      </c>
      <c r="B54" s="34">
        <v>7185.76</v>
      </c>
      <c r="C54" s="34">
        <v>8647.7000000000007</v>
      </c>
      <c r="D54" s="34">
        <v>6160.59</v>
      </c>
      <c r="E54" s="36">
        <v>6.310348416341917E-3</v>
      </c>
      <c r="F54" s="37">
        <v>8.857917829298817E-3</v>
      </c>
    </row>
    <row r="55" spans="1:6" ht="16.899999999999999" customHeight="1" x14ac:dyDescent="0.25">
      <c r="A55" s="33" t="s">
        <v>94</v>
      </c>
      <c r="B55" s="34">
        <v>54.57</v>
      </c>
      <c r="C55" s="34">
        <v>260.86</v>
      </c>
      <c r="D55" s="34"/>
      <c r="E55" s="36" t="e">
        <v>#REF!</v>
      </c>
      <c r="F55" s="37" t="e">
        <v>#REF!</v>
      </c>
    </row>
    <row r="56" spans="1:6" ht="16.899999999999999" customHeight="1" x14ac:dyDescent="0.25">
      <c r="A56" s="33" t="s">
        <v>95</v>
      </c>
      <c r="B56" s="56"/>
      <c r="C56" s="56"/>
      <c r="D56" s="34"/>
      <c r="E56" s="36" t="e">
        <v>#DIV/0!</v>
      </c>
      <c r="F56" s="37" t="e">
        <v>#DIV/0!</v>
      </c>
    </row>
    <row r="57" spans="1:6" ht="16.899999999999999" customHeight="1" x14ac:dyDescent="0.25">
      <c r="A57" s="33" t="s">
        <v>96</v>
      </c>
      <c r="B57" s="41">
        <v>1104</v>
      </c>
      <c r="C57" s="41">
        <v>-374</v>
      </c>
      <c r="D57" s="34">
        <v>-1179.9999999999995</v>
      </c>
      <c r="E57" s="36">
        <v>-2.9518716577540105</v>
      </c>
      <c r="F57" s="37">
        <v>-0.9355932203389834</v>
      </c>
    </row>
    <row r="58" spans="1:6" ht="16.899999999999999" customHeight="1" x14ac:dyDescent="0.25">
      <c r="A58" s="33" t="s">
        <v>97</v>
      </c>
      <c r="B58" s="41"/>
      <c r="C58" s="41"/>
      <c r="D58" s="34"/>
      <c r="E58" s="36" t="e">
        <v>#DIV/0!</v>
      </c>
      <c r="F58" s="37" t="e">
        <v>#DIV/0!</v>
      </c>
    </row>
    <row r="59" spans="1:6" ht="16.899999999999999" customHeight="1" x14ac:dyDescent="0.25">
      <c r="A59" s="33" t="s">
        <v>21</v>
      </c>
      <c r="B59" s="41">
        <v>511.74</v>
      </c>
      <c r="C59" s="41"/>
      <c r="D59" s="34"/>
      <c r="E59" s="36" t="e">
        <v>#REF!</v>
      </c>
      <c r="F59" s="37" t="e">
        <v>#REF!</v>
      </c>
    </row>
    <row r="60" spans="1:6" ht="16.899999999999999" customHeight="1" x14ac:dyDescent="0.25">
      <c r="A60" s="33" t="s">
        <v>139</v>
      </c>
      <c r="B60" s="41">
        <v>1760.37</v>
      </c>
      <c r="C60" s="41">
        <v>2590.92</v>
      </c>
      <c r="D60" s="34">
        <v>1432.71</v>
      </c>
      <c r="E60" s="36">
        <v>0.19751285257746282</v>
      </c>
      <c r="F60" s="37">
        <v>0.35718324015327596</v>
      </c>
    </row>
    <row r="61" spans="1:6" ht="16.899999999999999" customHeight="1" x14ac:dyDescent="0.25">
      <c r="A61" s="33" t="s">
        <v>98</v>
      </c>
      <c r="B61" s="41">
        <v>3314</v>
      </c>
      <c r="C61" s="41">
        <v>5368</v>
      </c>
      <c r="D61" s="34">
        <v>5196</v>
      </c>
      <c r="E61" s="36">
        <v>0.32793777943368108</v>
      </c>
      <c r="F61" s="37">
        <v>0.33879330254041568</v>
      </c>
    </row>
    <row r="62" spans="1:6" ht="16.899999999999999" customHeight="1" x14ac:dyDescent="0.25">
      <c r="A62" s="33" t="s">
        <v>140</v>
      </c>
      <c r="B62" s="41">
        <v>15832.22</v>
      </c>
      <c r="C62" s="41">
        <v>21581.040000000001</v>
      </c>
      <c r="D62" s="34">
        <v>15225.72</v>
      </c>
      <c r="E62" s="36">
        <v>0.15356071811182406</v>
      </c>
      <c r="F62" s="37">
        <v>0.21765801551585082</v>
      </c>
    </row>
    <row r="63" spans="1:6" ht="16.899999999999999" customHeight="1" x14ac:dyDescent="0.25">
      <c r="A63" s="33" t="s">
        <v>99</v>
      </c>
      <c r="B63" s="41">
        <v>37408.79</v>
      </c>
      <c r="C63" s="41">
        <v>23491.8</v>
      </c>
      <c r="D63" s="34"/>
      <c r="E63" s="36">
        <v>1.5924190568623946</v>
      </c>
      <c r="F63" s="37" t="e">
        <v>#DIV/0!</v>
      </c>
    </row>
    <row r="64" spans="1:6" ht="16.899999999999999" customHeight="1" x14ac:dyDescent="0.25">
      <c r="A64" s="33" t="s">
        <v>100</v>
      </c>
      <c r="B64" s="34">
        <v>14943.04</v>
      </c>
      <c r="C64" s="34">
        <v>47739.41</v>
      </c>
      <c r="D64" s="34">
        <v>14035.03</v>
      </c>
      <c r="E64" s="36">
        <v>0.31301266605515232</v>
      </c>
      <c r="F64" s="37">
        <v>1.0646959785622119</v>
      </c>
    </row>
    <row r="65" spans="1:6" ht="16.899999999999999" customHeight="1" x14ac:dyDescent="0.25">
      <c r="A65" s="33" t="s">
        <v>141</v>
      </c>
      <c r="B65" s="34"/>
      <c r="C65" s="34"/>
      <c r="D65" s="34"/>
      <c r="E65" s="36">
        <v>1.0764512595837898</v>
      </c>
      <c r="F65" s="37" t="e">
        <v>#DIV/0!</v>
      </c>
    </row>
    <row r="66" spans="1:6" ht="16.899999999999999" customHeight="1" x14ac:dyDescent="0.25">
      <c r="A66" s="40" t="s">
        <v>181</v>
      </c>
      <c r="B66" s="41">
        <v>98.28</v>
      </c>
      <c r="C66" s="41">
        <v>91.3</v>
      </c>
      <c r="D66" s="34"/>
      <c r="E66" s="36" t="e">
        <v>#REF!</v>
      </c>
      <c r="F66" s="37" t="e">
        <v>#REF!</v>
      </c>
    </row>
    <row r="67" spans="1:6" ht="16.899999999999999" customHeight="1" x14ac:dyDescent="0.25">
      <c r="A67" s="33" t="s">
        <v>101</v>
      </c>
      <c r="B67" s="41"/>
      <c r="C67" s="77">
        <v>16154</v>
      </c>
      <c r="D67" s="34">
        <v>6350</v>
      </c>
      <c r="E67" s="36" t="e">
        <v>#REF!</v>
      </c>
      <c r="F67" s="37" t="e">
        <v>#REF!</v>
      </c>
    </row>
    <row r="68" spans="1:6" ht="16.899999999999999" customHeight="1" x14ac:dyDescent="0.25">
      <c r="A68" s="33" t="s">
        <v>102</v>
      </c>
      <c r="B68" s="34">
        <v>1905</v>
      </c>
      <c r="C68" s="59">
        <v>1363</v>
      </c>
      <c r="D68" s="34">
        <v>2091</v>
      </c>
      <c r="E68" s="36">
        <v>1.3976522377109317</v>
      </c>
      <c r="F68" s="37">
        <v>0.91104734576757529</v>
      </c>
    </row>
    <row r="69" spans="1:6" ht="16.899999999999999" customHeight="1" x14ac:dyDescent="0.25">
      <c r="A69" s="40" t="s">
        <v>103</v>
      </c>
      <c r="B69" s="41">
        <v>194</v>
      </c>
      <c r="C69" s="77">
        <v>1828.58</v>
      </c>
      <c r="D69" s="34">
        <v>874.99</v>
      </c>
      <c r="E69" s="36">
        <v>0.10609325268787803</v>
      </c>
      <c r="F69" s="37">
        <v>0.22171681962079567</v>
      </c>
    </row>
    <row r="70" spans="1:6" ht="16.899999999999999" customHeight="1" x14ac:dyDescent="0.25">
      <c r="A70" s="40" t="s">
        <v>22</v>
      </c>
      <c r="B70" s="55"/>
      <c r="C70" s="55">
        <v>39570.19</v>
      </c>
      <c r="D70" s="34">
        <v>26369.52</v>
      </c>
      <c r="E70" s="36">
        <v>0</v>
      </c>
      <c r="F70" s="37">
        <v>0</v>
      </c>
    </row>
    <row r="71" spans="1:6" ht="16.899999999999999" customHeight="1" x14ac:dyDescent="0.25">
      <c r="A71" s="43" t="s">
        <v>104</v>
      </c>
      <c r="B71" s="68">
        <v>324.14999999999998</v>
      </c>
      <c r="C71" s="81"/>
      <c r="D71" s="47"/>
      <c r="E71" s="87" t="e">
        <v>#DIV/0!</v>
      </c>
      <c r="F71" s="88" t="e">
        <v>#DIV/0!</v>
      </c>
    </row>
    <row r="72" spans="1:6" ht="16.899999999999999" customHeight="1" x14ac:dyDescent="0.25">
      <c r="A72" s="62" t="s">
        <v>105</v>
      </c>
      <c r="B72" s="64"/>
      <c r="C72" s="89"/>
      <c r="D72" s="70">
        <v>356.04</v>
      </c>
      <c r="E72" s="71" t="e">
        <v>#DIV/0!</v>
      </c>
      <c r="F72" s="71">
        <v>6.0744017526120659</v>
      </c>
    </row>
    <row r="73" spans="1:6" ht="16.899999999999999" customHeight="1" x14ac:dyDescent="0.25">
      <c r="A73" s="85" t="s">
        <v>23</v>
      </c>
      <c r="B73" s="73">
        <v>2162.73</v>
      </c>
      <c r="C73" s="73">
        <v>1579.73</v>
      </c>
      <c r="D73" s="73">
        <v>881.2</v>
      </c>
      <c r="E73" s="90">
        <v>1.5350724490894014</v>
      </c>
      <c r="F73" s="90">
        <v>2.7519291874716294</v>
      </c>
    </row>
    <row r="74" spans="1:6" ht="16.899999999999999" customHeight="1" x14ac:dyDescent="0.25">
      <c r="A74" s="86" t="s">
        <v>142</v>
      </c>
      <c r="B74" s="91">
        <v>2425</v>
      </c>
      <c r="C74" s="89"/>
      <c r="D74" s="70"/>
      <c r="E74" s="71" t="e">
        <v>#REF!</v>
      </c>
      <c r="F74" s="71" t="e">
        <v>#REF!</v>
      </c>
    </row>
    <row r="75" spans="1:6" ht="16.899999999999999" customHeight="1" x14ac:dyDescent="0.25">
      <c r="A75" s="86" t="s">
        <v>182</v>
      </c>
      <c r="B75" s="91">
        <v>1200</v>
      </c>
      <c r="C75" s="89"/>
      <c r="D75" s="70"/>
      <c r="E75" s="71" t="e">
        <v>#DIV/0!</v>
      </c>
      <c r="F75" s="71" t="e">
        <v>#DIV/0!</v>
      </c>
    </row>
    <row r="76" spans="1:6" ht="29.25" customHeight="1" x14ac:dyDescent="0.25">
      <c r="A76" s="143" t="s">
        <v>24</v>
      </c>
      <c r="B76" s="144">
        <v>6678.74</v>
      </c>
      <c r="C76" s="145">
        <v>8378.98</v>
      </c>
      <c r="D76" s="73">
        <v>7514.05</v>
      </c>
      <c r="E76" s="90">
        <v>0.79708269980355606</v>
      </c>
      <c r="F76" s="90">
        <v>0.88883358508394272</v>
      </c>
    </row>
    <row r="77" spans="1:6" ht="16.899999999999999" customHeight="1" x14ac:dyDescent="0.25">
      <c r="A77" s="86" t="s">
        <v>152</v>
      </c>
      <c r="B77" s="91">
        <v>2551.3200000000002</v>
      </c>
      <c r="C77" s="69">
        <v>698.92</v>
      </c>
      <c r="D77" s="70">
        <v>342.2</v>
      </c>
      <c r="E77" s="71">
        <v>3.6503748640760034</v>
      </c>
      <c r="F77" s="71">
        <v>7.4556399766218595</v>
      </c>
    </row>
    <row r="78" spans="1:6" ht="16.899999999999999" customHeight="1" x14ac:dyDescent="0.25">
      <c r="A78" s="146" t="s">
        <v>134</v>
      </c>
      <c r="B78" s="147">
        <v>221472.95</v>
      </c>
      <c r="C78" s="148">
        <v>419539.66999999993</v>
      </c>
      <c r="D78" s="149">
        <v>248022.11999999997</v>
      </c>
      <c r="E78" s="150">
        <v>0.52789513325402593</v>
      </c>
      <c r="F78" s="150">
        <v>0.89295644275599306</v>
      </c>
    </row>
    <row r="79" spans="1:6" ht="16.899999999999999" customHeight="1" x14ac:dyDescent="0.25">
      <c r="A79" s="92" t="s">
        <v>11</v>
      </c>
      <c r="B79" s="70">
        <v>134748.5</v>
      </c>
      <c r="C79" s="70">
        <v>43843.81</v>
      </c>
      <c r="D79" s="70">
        <v>38194.370000000003</v>
      </c>
      <c r="E79" s="71">
        <v>3.0733756943112382</v>
      </c>
      <c r="F79" s="71">
        <v>3.5279676036023107</v>
      </c>
    </row>
    <row r="80" spans="1:6" ht="13.5" customHeight="1" x14ac:dyDescent="0.25">
      <c r="A80" s="85" t="s">
        <v>12</v>
      </c>
      <c r="B80" s="73">
        <v>2943.21</v>
      </c>
      <c r="C80" s="73">
        <v>4248.6000000000004</v>
      </c>
      <c r="D80" s="73">
        <v>3125.37</v>
      </c>
      <c r="E80" s="90">
        <v>0.69274819940686339</v>
      </c>
      <c r="F80" s="90">
        <v>0.94171570086101808</v>
      </c>
    </row>
    <row r="81" spans="1:6" ht="16.899999999999999" customHeight="1" x14ac:dyDescent="0.25">
      <c r="A81" s="93" t="s">
        <v>13</v>
      </c>
      <c r="B81" s="73">
        <v>73.8</v>
      </c>
      <c r="C81" s="73">
        <v>4036.8</v>
      </c>
      <c r="D81" s="73">
        <v>2980.26</v>
      </c>
      <c r="E81" s="90">
        <v>1.8281807372175978E-2</v>
      </c>
      <c r="F81" s="90">
        <v>2.4762940146161743E-2</v>
      </c>
    </row>
    <row r="82" spans="1:6" ht="16.899999999999999" customHeight="1" x14ac:dyDescent="0.25">
      <c r="A82" s="92" t="s">
        <v>183</v>
      </c>
      <c r="B82" s="69">
        <v>51485.18</v>
      </c>
      <c r="C82" s="69">
        <v>77770.03</v>
      </c>
      <c r="D82" s="70">
        <v>37773.22</v>
      </c>
      <c r="E82" s="71">
        <v>0.66201826076188985</v>
      </c>
      <c r="F82" s="71">
        <v>1.363007442839133</v>
      </c>
    </row>
    <row r="83" spans="1:6" ht="16.899999999999999" customHeight="1" x14ac:dyDescent="0.25">
      <c r="A83" s="138" t="s">
        <v>14</v>
      </c>
      <c r="B83" s="139">
        <v>700.02</v>
      </c>
      <c r="C83" s="139">
        <v>1657.75</v>
      </c>
      <c r="D83" s="140">
        <v>837.54</v>
      </c>
      <c r="E83" s="141">
        <v>0.42227115065600962</v>
      </c>
      <c r="F83" s="142">
        <v>0.8358048570814528</v>
      </c>
    </row>
    <row r="84" spans="1:6" ht="16.899999999999999" customHeight="1" x14ac:dyDescent="0.25">
      <c r="A84" s="86" t="s">
        <v>82</v>
      </c>
      <c r="B84" s="69"/>
      <c r="C84" s="69"/>
      <c r="D84" s="70"/>
      <c r="E84" s="71" t="e">
        <v>#DIV/0!</v>
      </c>
      <c r="F84" s="71" t="e">
        <v>#DIV/0!</v>
      </c>
    </row>
    <row r="85" spans="1:6" ht="16.899999999999999" customHeight="1" x14ac:dyDescent="0.25">
      <c r="A85" s="146" t="s">
        <v>133</v>
      </c>
      <c r="B85" s="148">
        <v>189950.70999999996</v>
      </c>
      <c r="C85" s="148">
        <v>131556.99</v>
      </c>
      <c r="D85" s="149">
        <v>82910.759999999995</v>
      </c>
      <c r="E85" s="150">
        <v>1.4438663426397942</v>
      </c>
      <c r="F85" s="150">
        <v>2.2910260381161622</v>
      </c>
    </row>
    <row r="86" spans="1:6" ht="16.899999999999999" customHeight="1" x14ac:dyDescent="0.25">
      <c r="A86" s="86" t="s">
        <v>143</v>
      </c>
      <c r="B86" s="69"/>
      <c r="C86" s="69"/>
      <c r="D86" s="70">
        <v>101625.81</v>
      </c>
      <c r="E86" s="71"/>
      <c r="F86" s="71"/>
    </row>
    <row r="87" spans="1:6" ht="16.899999999999999" customHeight="1" x14ac:dyDescent="0.25">
      <c r="A87" s="86" t="s">
        <v>106</v>
      </c>
      <c r="B87" s="69">
        <v>131101.24</v>
      </c>
      <c r="C87" s="69">
        <v>500</v>
      </c>
      <c r="D87" s="70"/>
      <c r="E87" s="71">
        <v>1.6</v>
      </c>
      <c r="F87" s="71" t="e">
        <v>#DIV/0!</v>
      </c>
    </row>
    <row r="88" spans="1:6" ht="16.899999999999999" customHeight="1" x14ac:dyDescent="0.25">
      <c r="A88" s="93" t="s">
        <v>185</v>
      </c>
      <c r="B88" s="73">
        <v>800</v>
      </c>
      <c r="C88" s="73">
        <v>1400</v>
      </c>
      <c r="D88" s="73"/>
      <c r="E88" s="90" t="e">
        <v>#REF!</v>
      </c>
      <c r="F88" s="90" t="e">
        <v>#REF!</v>
      </c>
    </row>
    <row r="89" spans="1:6" ht="16.899999999999999" customHeight="1" x14ac:dyDescent="0.25">
      <c r="A89" s="92" t="s">
        <v>25</v>
      </c>
      <c r="B89" s="69"/>
      <c r="C89" s="69">
        <v>3700</v>
      </c>
      <c r="D89" s="70">
        <v>1000</v>
      </c>
      <c r="E89" s="71"/>
      <c r="F89" s="71"/>
    </row>
    <row r="90" spans="1:6" ht="16.899999999999999" customHeight="1" x14ac:dyDescent="0.25">
      <c r="A90" s="92" t="s">
        <v>144</v>
      </c>
      <c r="B90" s="69">
        <v>400</v>
      </c>
      <c r="C90" s="69"/>
      <c r="D90" s="70">
        <v>500</v>
      </c>
      <c r="E90" s="71"/>
      <c r="F90" s="71"/>
    </row>
    <row r="91" spans="1:6" ht="16.899999999999999" customHeight="1" x14ac:dyDescent="0.25">
      <c r="A91" s="151" t="s">
        <v>26</v>
      </c>
      <c r="B91" s="152">
        <v>1420</v>
      </c>
      <c r="C91" s="152">
        <v>2000</v>
      </c>
      <c r="D91" s="153">
        <v>1830</v>
      </c>
      <c r="E91" s="74"/>
      <c r="F91" s="75"/>
    </row>
    <row r="92" spans="1:6" ht="16.899999999999999" customHeight="1" x14ac:dyDescent="0.25">
      <c r="A92" s="33" t="s">
        <v>184</v>
      </c>
      <c r="B92" s="34"/>
      <c r="C92" s="34"/>
      <c r="D92" s="34">
        <v>11840</v>
      </c>
      <c r="E92" s="44"/>
      <c r="F92" s="45"/>
    </row>
    <row r="93" spans="1:6" ht="16.899999999999999" customHeight="1" x14ac:dyDescent="0.25">
      <c r="A93" s="132" t="s">
        <v>186</v>
      </c>
      <c r="B93" s="154">
        <v>133721.24</v>
      </c>
      <c r="C93" s="133">
        <v>7600</v>
      </c>
      <c r="D93" s="135">
        <v>116795.81</v>
      </c>
      <c r="E93" s="155">
        <v>17.594899999999999</v>
      </c>
      <c r="F93" s="156">
        <v>1.1449147019914498</v>
      </c>
    </row>
    <row r="94" spans="1:6" ht="16.899999999999999" customHeight="1" x14ac:dyDescent="0.25">
      <c r="A94" s="33" t="s">
        <v>27</v>
      </c>
      <c r="B94" s="54"/>
      <c r="C94" s="34"/>
      <c r="D94" s="34"/>
      <c r="E94" s="44" t="e">
        <v>#DIV/0!</v>
      </c>
      <c r="F94" s="45" t="e">
        <v>#DIV/0!</v>
      </c>
    </row>
    <row r="95" spans="1:6" ht="16.899999999999999" customHeight="1" x14ac:dyDescent="0.25">
      <c r="A95" s="33" t="s">
        <v>107</v>
      </c>
      <c r="B95" s="41"/>
      <c r="C95" s="41">
        <v>45029</v>
      </c>
      <c r="D95" s="34"/>
      <c r="E95" s="44">
        <v>0</v>
      </c>
      <c r="F95" s="45" t="e">
        <v>#DIV/0!</v>
      </c>
    </row>
    <row r="96" spans="1:6" ht="16.899999999999999" customHeight="1" x14ac:dyDescent="0.25">
      <c r="A96" s="33" t="s">
        <v>108</v>
      </c>
      <c r="B96" s="34"/>
      <c r="C96" s="34">
        <v>25419.95</v>
      </c>
      <c r="D96" s="34">
        <v>19044.43</v>
      </c>
      <c r="E96" s="44">
        <v>0</v>
      </c>
      <c r="F96" s="45">
        <v>0</v>
      </c>
    </row>
    <row r="97" spans="1:6" ht="16.899999999999999" customHeight="1" x14ac:dyDescent="0.25">
      <c r="A97" s="33" t="s">
        <v>109</v>
      </c>
      <c r="B97" s="34"/>
      <c r="C97" s="34">
        <v>50000</v>
      </c>
      <c r="D97" s="34"/>
      <c r="E97" s="44">
        <v>0</v>
      </c>
      <c r="F97" s="45" t="e">
        <v>#DIV/0!</v>
      </c>
    </row>
    <row r="98" spans="1:6" ht="16.899999999999999" customHeight="1" x14ac:dyDescent="0.25">
      <c r="A98" s="33" t="s">
        <v>28</v>
      </c>
      <c r="B98" s="41"/>
      <c r="C98" s="41"/>
      <c r="D98" s="34"/>
      <c r="E98" s="44" t="e">
        <v>#DIV/0!</v>
      </c>
      <c r="F98" s="45" t="e">
        <v>#DIV/0!</v>
      </c>
    </row>
    <row r="99" spans="1:6" ht="16.899999999999999" customHeight="1" x14ac:dyDescent="0.25">
      <c r="A99" s="33" t="s">
        <v>110</v>
      </c>
      <c r="B99" s="41"/>
      <c r="C99" s="41"/>
      <c r="D99" s="34"/>
      <c r="E99" s="44" t="e">
        <v>#DIV/0!</v>
      </c>
      <c r="F99" s="45" t="e">
        <v>#DIV/0!</v>
      </c>
    </row>
    <row r="100" spans="1:6" ht="16.899999999999999" customHeight="1" x14ac:dyDescent="0.25">
      <c r="A100" s="33" t="s">
        <v>111</v>
      </c>
      <c r="B100" s="41"/>
      <c r="C100" s="77"/>
      <c r="D100" s="34"/>
      <c r="E100" s="44" t="e">
        <v>#DIV/0!</v>
      </c>
      <c r="F100" s="45" t="e">
        <v>#DIV/0!</v>
      </c>
    </row>
    <row r="101" spans="1:6" ht="16.899999999999999" customHeight="1" x14ac:dyDescent="0.25">
      <c r="A101" s="33" t="s">
        <v>112</v>
      </c>
      <c r="B101" s="55"/>
      <c r="C101" s="55"/>
      <c r="D101" s="34"/>
      <c r="E101" s="44" t="e">
        <v>#DIV/0!</v>
      </c>
      <c r="F101" s="45" t="e">
        <v>#DIV/0!</v>
      </c>
    </row>
    <row r="102" spans="1:6" ht="16.899999999999999" customHeight="1" x14ac:dyDescent="0.25">
      <c r="A102" s="33" t="s">
        <v>113</v>
      </c>
      <c r="B102" s="34"/>
      <c r="C102" s="34"/>
      <c r="D102" s="34"/>
      <c r="E102" s="44" t="e">
        <v>#DIV/0!</v>
      </c>
      <c r="F102" s="45" t="e">
        <v>#DIV/0!</v>
      </c>
    </row>
    <row r="103" spans="1:6" ht="16.899999999999999" customHeight="1" x14ac:dyDescent="0.25">
      <c r="A103" s="33" t="s">
        <v>29</v>
      </c>
      <c r="B103" s="41"/>
      <c r="C103" s="41"/>
      <c r="D103" s="47"/>
      <c r="E103" s="44" t="e">
        <v>#DIV/0!</v>
      </c>
      <c r="F103" s="45" t="e">
        <v>#DIV/0!</v>
      </c>
    </row>
    <row r="104" spans="1:6" ht="16.899999999999999" customHeight="1" x14ac:dyDescent="0.25">
      <c r="A104" s="33" t="s">
        <v>145</v>
      </c>
      <c r="B104" s="41"/>
      <c r="C104" s="41"/>
      <c r="D104" s="48"/>
      <c r="E104" s="44"/>
      <c r="F104" s="45"/>
    </row>
    <row r="105" spans="1:6" ht="16.899999999999999" customHeight="1" x14ac:dyDescent="0.25">
      <c r="A105" s="33" t="s">
        <v>114</v>
      </c>
      <c r="B105" s="41"/>
      <c r="C105" s="41">
        <v>119022.3</v>
      </c>
      <c r="D105" s="34">
        <v>99555.36</v>
      </c>
      <c r="E105" s="44" t="e">
        <v>#REF!</v>
      </c>
      <c r="F105" s="45">
        <v>0</v>
      </c>
    </row>
    <row r="106" spans="1:6" ht="16.899999999999999" customHeight="1" x14ac:dyDescent="0.25">
      <c r="A106" s="33" t="s">
        <v>146</v>
      </c>
      <c r="B106" s="34"/>
      <c r="C106" s="34"/>
      <c r="D106" s="34"/>
      <c r="E106" s="44"/>
      <c r="F106" s="45"/>
    </row>
    <row r="107" spans="1:6" ht="16.899999999999999" customHeight="1" x14ac:dyDescent="0.25">
      <c r="A107" s="33" t="s">
        <v>115</v>
      </c>
      <c r="B107" s="41"/>
      <c r="C107" s="41"/>
      <c r="D107" s="34"/>
      <c r="E107" s="44" t="e">
        <v>#DIV/0!</v>
      </c>
      <c r="F107" s="45" t="e">
        <v>#DIV/0!</v>
      </c>
    </row>
    <row r="108" spans="1:6" ht="16.899999999999999" customHeight="1" x14ac:dyDescent="0.25">
      <c r="A108" s="33" t="s">
        <v>116</v>
      </c>
      <c r="B108" s="41"/>
      <c r="C108" s="41"/>
      <c r="D108" s="34">
        <v>67034.8</v>
      </c>
      <c r="E108" s="44" t="e">
        <v>#DIV/0!</v>
      </c>
      <c r="F108" s="45">
        <v>0</v>
      </c>
    </row>
    <row r="109" spans="1:6" ht="16.899999999999999" customHeight="1" x14ac:dyDescent="0.25">
      <c r="A109" s="33" t="s">
        <v>117</v>
      </c>
      <c r="B109" s="41"/>
      <c r="C109" s="41"/>
      <c r="D109" s="34"/>
      <c r="E109" s="44" t="e">
        <v>#DIV/0!</v>
      </c>
      <c r="F109" s="45" t="e">
        <v>#DIV/0!</v>
      </c>
    </row>
    <row r="110" spans="1:6" ht="16.899999999999999" customHeight="1" x14ac:dyDescent="0.25">
      <c r="A110" s="33" t="s">
        <v>118</v>
      </c>
      <c r="B110" s="34"/>
      <c r="C110" s="34"/>
      <c r="D110" s="34"/>
      <c r="E110" s="44" t="e">
        <v>#DIV/0!</v>
      </c>
      <c r="F110" s="45" t="e">
        <v>#DIV/0!</v>
      </c>
    </row>
    <row r="111" spans="1:6" ht="16.899999999999999" customHeight="1" x14ac:dyDescent="0.25">
      <c r="A111" s="33" t="s">
        <v>119</v>
      </c>
      <c r="B111" s="34"/>
      <c r="D111" s="34"/>
      <c r="E111" s="44" t="e">
        <v>#DIV/0!</v>
      </c>
      <c r="F111" s="45" t="e">
        <v>#DIV/0!</v>
      </c>
    </row>
    <row r="112" spans="1:6" ht="16.899999999999999" customHeight="1" x14ac:dyDescent="0.25">
      <c r="A112" s="33" t="s">
        <v>120</v>
      </c>
      <c r="B112" s="68"/>
      <c r="C112" s="81"/>
      <c r="D112" s="47"/>
      <c r="E112" s="44" t="e">
        <v>#DIV/0!</v>
      </c>
      <c r="F112" s="45" t="e">
        <v>#DIV/0!</v>
      </c>
    </row>
    <row r="113" spans="1:6" ht="16.899999999999999" customHeight="1" x14ac:dyDescent="0.25">
      <c r="A113" s="60" t="s">
        <v>121</v>
      </c>
      <c r="B113" s="69"/>
      <c r="C113" s="69"/>
      <c r="D113" s="70"/>
      <c r="E113" s="44" t="e">
        <v>#DIV/0!</v>
      </c>
      <c r="F113" s="45" t="e">
        <v>#DIV/0!</v>
      </c>
    </row>
    <row r="114" spans="1:6" ht="16.899999999999999" customHeight="1" x14ac:dyDescent="0.25">
      <c r="A114" s="65" t="s">
        <v>122</v>
      </c>
      <c r="B114" s="70"/>
      <c r="C114" s="70"/>
      <c r="D114" s="70"/>
      <c r="E114" s="44" t="e">
        <v>#DIV/0!</v>
      </c>
      <c r="F114" s="45" t="e">
        <v>#DIV/0!</v>
      </c>
    </row>
    <row r="115" spans="1:6" ht="16.899999999999999" customHeight="1" x14ac:dyDescent="0.25">
      <c r="A115" s="66" t="s">
        <v>123</v>
      </c>
      <c r="B115" s="72"/>
      <c r="C115" s="73"/>
      <c r="D115" s="72"/>
      <c r="E115" s="44" t="e">
        <v>#DIV/0!</v>
      </c>
      <c r="F115" s="45" t="e">
        <v>#DIV/0!</v>
      </c>
    </row>
    <row r="116" spans="1:6" ht="16.899999999999999" customHeight="1" x14ac:dyDescent="0.25">
      <c r="A116" s="67" t="s">
        <v>124</v>
      </c>
      <c r="B116" s="64"/>
      <c r="C116" s="64">
        <v>99735.5</v>
      </c>
      <c r="D116" s="64">
        <v>74979.83</v>
      </c>
      <c r="E116" s="44">
        <v>0</v>
      </c>
      <c r="F116" s="45">
        <v>0</v>
      </c>
    </row>
    <row r="117" spans="1:6" ht="16.899999999999999" customHeight="1" x14ac:dyDescent="0.25">
      <c r="A117" s="67" t="s">
        <v>125</v>
      </c>
      <c r="B117" s="64"/>
      <c r="C117" s="64">
        <v>351003.04</v>
      </c>
      <c r="D117" s="64">
        <v>48577.94</v>
      </c>
      <c r="E117" s="44">
        <v>0</v>
      </c>
      <c r="F117" s="45">
        <v>0</v>
      </c>
    </row>
    <row r="118" spans="1:6" ht="16.899999999999999" customHeight="1" x14ac:dyDescent="0.25">
      <c r="A118" s="158" t="s">
        <v>30</v>
      </c>
      <c r="B118" s="157"/>
      <c r="C118" s="157">
        <v>26285</v>
      </c>
      <c r="D118" s="157"/>
      <c r="E118" s="44">
        <v>0</v>
      </c>
      <c r="F118" s="45" t="e">
        <v>#DIV/0!</v>
      </c>
    </row>
    <row r="119" spans="1:6" ht="16.899999999999999" customHeight="1" x14ac:dyDescent="0.25">
      <c r="A119" t="s">
        <v>126</v>
      </c>
      <c r="B119" s="59">
        <v>817940.76</v>
      </c>
      <c r="D119" s="59">
        <v>203562.96</v>
      </c>
      <c r="E119" t="e">
        <v>#DIV/0!</v>
      </c>
      <c r="F119">
        <v>4.0181217643917151</v>
      </c>
    </row>
    <row r="120" spans="1:6" ht="16.899999999999999" customHeight="1" x14ac:dyDescent="0.25">
      <c r="A120" s="159" t="s">
        <v>132</v>
      </c>
      <c r="B120" s="160">
        <v>817940.76</v>
      </c>
      <c r="C120" s="160">
        <v>716494.79</v>
      </c>
      <c r="D120" s="160">
        <v>512755.32000000007</v>
      </c>
      <c r="E120" s="161">
        <v>1.1415864726664655</v>
      </c>
      <c r="F120" s="161">
        <v>1.5951872717771118</v>
      </c>
    </row>
  </sheetData>
  <sortState xmlns:xlrd2="http://schemas.microsoft.com/office/spreadsheetml/2017/richdata2" ref="A6:F19">
    <sortCondition ref="A6:A19"/>
  </sortState>
  <mergeCells count="1">
    <mergeCell ref="A3:D3"/>
  </mergeCells>
  <phoneticPr fontId="17" type="noConversion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C92C-DD46-45AF-BC58-954B0E593F87}">
  <dimension ref="A1:H49"/>
  <sheetViews>
    <sheetView tabSelected="1" view="pageBreakPreview" zoomScaleNormal="100" zoomScaleSheetLayoutView="100" workbookViewId="0">
      <selection activeCell="D42" sqref="D42:D44"/>
    </sheetView>
  </sheetViews>
  <sheetFormatPr defaultRowHeight="20.100000000000001" customHeight="1" x14ac:dyDescent="0.2"/>
  <cols>
    <col min="1" max="1" width="4.7109375" style="12" customWidth="1"/>
    <col min="2" max="2" width="51.5703125" style="22" bestFit="1" customWidth="1"/>
    <col min="3" max="3" width="12.42578125" style="22" customWidth="1"/>
    <col min="4" max="5" width="13.28515625" style="22" bestFit="1" customWidth="1"/>
    <col min="6" max="6" width="13.140625" style="22" customWidth="1"/>
    <col min="7" max="7" width="9.85546875" style="22" bestFit="1" customWidth="1"/>
    <col min="8" max="8" width="10.42578125" style="23" bestFit="1" customWidth="1"/>
    <col min="9" max="9" width="16.5703125" style="5" customWidth="1"/>
    <col min="10" max="10" width="14.28515625" style="5" bestFit="1" customWidth="1"/>
    <col min="11" max="256" width="9.140625" style="5"/>
    <col min="257" max="257" width="4.7109375" style="5" customWidth="1"/>
    <col min="258" max="258" width="51.5703125" style="5" bestFit="1" customWidth="1"/>
    <col min="259" max="259" width="12.42578125" style="5" customWidth="1"/>
    <col min="260" max="261" width="13.28515625" style="5" bestFit="1" customWidth="1"/>
    <col min="262" max="262" width="13.140625" style="5" customWidth="1"/>
    <col min="263" max="263" width="9.85546875" style="5" bestFit="1" customWidth="1"/>
    <col min="264" max="264" width="10.42578125" style="5" bestFit="1" customWidth="1"/>
    <col min="265" max="265" width="16.5703125" style="5" customWidth="1"/>
    <col min="266" max="266" width="14.28515625" style="5" bestFit="1" customWidth="1"/>
    <col min="267" max="512" width="9.140625" style="5"/>
    <col min="513" max="513" width="4.7109375" style="5" customWidth="1"/>
    <col min="514" max="514" width="51.5703125" style="5" bestFit="1" customWidth="1"/>
    <col min="515" max="515" width="12.42578125" style="5" customWidth="1"/>
    <col min="516" max="517" width="13.28515625" style="5" bestFit="1" customWidth="1"/>
    <col min="518" max="518" width="13.140625" style="5" customWidth="1"/>
    <col min="519" max="519" width="9.85546875" style="5" bestFit="1" customWidth="1"/>
    <col min="520" max="520" width="10.42578125" style="5" bestFit="1" customWidth="1"/>
    <col min="521" max="521" width="16.5703125" style="5" customWidth="1"/>
    <col min="522" max="522" width="14.28515625" style="5" bestFit="1" customWidth="1"/>
    <col min="523" max="768" width="9.140625" style="5"/>
    <col min="769" max="769" width="4.7109375" style="5" customWidth="1"/>
    <col min="770" max="770" width="51.5703125" style="5" bestFit="1" customWidth="1"/>
    <col min="771" max="771" width="12.42578125" style="5" customWidth="1"/>
    <col min="772" max="773" width="13.28515625" style="5" bestFit="1" customWidth="1"/>
    <col min="774" max="774" width="13.140625" style="5" customWidth="1"/>
    <col min="775" max="775" width="9.85546875" style="5" bestFit="1" customWidth="1"/>
    <col min="776" max="776" width="10.42578125" style="5" bestFit="1" customWidth="1"/>
    <col min="777" max="777" width="16.5703125" style="5" customWidth="1"/>
    <col min="778" max="778" width="14.28515625" style="5" bestFit="1" customWidth="1"/>
    <col min="779" max="1024" width="9.140625" style="5"/>
    <col min="1025" max="1025" width="4.7109375" style="5" customWidth="1"/>
    <col min="1026" max="1026" width="51.5703125" style="5" bestFit="1" customWidth="1"/>
    <col min="1027" max="1027" width="12.42578125" style="5" customWidth="1"/>
    <col min="1028" max="1029" width="13.28515625" style="5" bestFit="1" customWidth="1"/>
    <col min="1030" max="1030" width="13.140625" style="5" customWidth="1"/>
    <col min="1031" max="1031" width="9.85546875" style="5" bestFit="1" customWidth="1"/>
    <col min="1032" max="1032" width="10.42578125" style="5" bestFit="1" customWidth="1"/>
    <col min="1033" max="1033" width="16.5703125" style="5" customWidth="1"/>
    <col min="1034" max="1034" width="14.28515625" style="5" bestFit="1" customWidth="1"/>
    <col min="1035" max="1280" width="9.140625" style="5"/>
    <col min="1281" max="1281" width="4.7109375" style="5" customWidth="1"/>
    <col min="1282" max="1282" width="51.5703125" style="5" bestFit="1" customWidth="1"/>
    <col min="1283" max="1283" width="12.42578125" style="5" customWidth="1"/>
    <col min="1284" max="1285" width="13.28515625" style="5" bestFit="1" customWidth="1"/>
    <col min="1286" max="1286" width="13.140625" style="5" customWidth="1"/>
    <col min="1287" max="1287" width="9.85546875" style="5" bestFit="1" customWidth="1"/>
    <col min="1288" max="1288" width="10.42578125" style="5" bestFit="1" customWidth="1"/>
    <col min="1289" max="1289" width="16.5703125" style="5" customWidth="1"/>
    <col min="1290" max="1290" width="14.28515625" style="5" bestFit="1" customWidth="1"/>
    <col min="1291" max="1536" width="9.140625" style="5"/>
    <col min="1537" max="1537" width="4.7109375" style="5" customWidth="1"/>
    <col min="1538" max="1538" width="51.5703125" style="5" bestFit="1" customWidth="1"/>
    <col min="1539" max="1539" width="12.42578125" style="5" customWidth="1"/>
    <col min="1540" max="1541" width="13.28515625" style="5" bestFit="1" customWidth="1"/>
    <col min="1542" max="1542" width="13.140625" style="5" customWidth="1"/>
    <col min="1543" max="1543" width="9.85546875" style="5" bestFit="1" customWidth="1"/>
    <col min="1544" max="1544" width="10.42578125" style="5" bestFit="1" customWidth="1"/>
    <col min="1545" max="1545" width="16.5703125" style="5" customWidth="1"/>
    <col min="1546" max="1546" width="14.28515625" style="5" bestFit="1" customWidth="1"/>
    <col min="1547" max="1792" width="9.140625" style="5"/>
    <col min="1793" max="1793" width="4.7109375" style="5" customWidth="1"/>
    <col min="1794" max="1794" width="51.5703125" style="5" bestFit="1" customWidth="1"/>
    <col min="1795" max="1795" width="12.42578125" style="5" customWidth="1"/>
    <col min="1796" max="1797" width="13.28515625" style="5" bestFit="1" customWidth="1"/>
    <col min="1798" max="1798" width="13.140625" style="5" customWidth="1"/>
    <col min="1799" max="1799" width="9.85546875" style="5" bestFit="1" customWidth="1"/>
    <col min="1800" max="1800" width="10.42578125" style="5" bestFit="1" customWidth="1"/>
    <col min="1801" max="1801" width="16.5703125" style="5" customWidth="1"/>
    <col min="1802" max="1802" width="14.28515625" style="5" bestFit="1" customWidth="1"/>
    <col min="1803" max="2048" width="9.140625" style="5"/>
    <col min="2049" max="2049" width="4.7109375" style="5" customWidth="1"/>
    <col min="2050" max="2050" width="51.5703125" style="5" bestFit="1" customWidth="1"/>
    <col min="2051" max="2051" width="12.42578125" style="5" customWidth="1"/>
    <col min="2052" max="2053" width="13.28515625" style="5" bestFit="1" customWidth="1"/>
    <col min="2054" max="2054" width="13.140625" style="5" customWidth="1"/>
    <col min="2055" max="2055" width="9.85546875" style="5" bestFit="1" customWidth="1"/>
    <col min="2056" max="2056" width="10.42578125" style="5" bestFit="1" customWidth="1"/>
    <col min="2057" max="2057" width="16.5703125" style="5" customWidth="1"/>
    <col min="2058" max="2058" width="14.28515625" style="5" bestFit="1" customWidth="1"/>
    <col min="2059" max="2304" width="9.140625" style="5"/>
    <col min="2305" max="2305" width="4.7109375" style="5" customWidth="1"/>
    <col min="2306" max="2306" width="51.5703125" style="5" bestFit="1" customWidth="1"/>
    <col min="2307" max="2307" width="12.42578125" style="5" customWidth="1"/>
    <col min="2308" max="2309" width="13.28515625" style="5" bestFit="1" customWidth="1"/>
    <col min="2310" max="2310" width="13.140625" style="5" customWidth="1"/>
    <col min="2311" max="2311" width="9.85546875" style="5" bestFit="1" customWidth="1"/>
    <col min="2312" max="2312" width="10.42578125" style="5" bestFit="1" customWidth="1"/>
    <col min="2313" max="2313" width="16.5703125" style="5" customWidth="1"/>
    <col min="2314" max="2314" width="14.28515625" style="5" bestFit="1" customWidth="1"/>
    <col min="2315" max="2560" width="9.140625" style="5"/>
    <col min="2561" max="2561" width="4.7109375" style="5" customWidth="1"/>
    <col min="2562" max="2562" width="51.5703125" style="5" bestFit="1" customWidth="1"/>
    <col min="2563" max="2563" width="12.42578125" style="5" customWidth="1"/>
    <col min="2564" max="2565" width="13.28515625" style="5" bestFit="1" customWidth="1"/>
    <col min="2566" max="2566" width="13.140625" style="5" customWidth="1"/>
    <col min="2567" max="2567" width="9.85546875" style="5" bestFit="1" customWidth="1"/>
    <col min="2568" max="2568" width="10.42578125" style="5" bestFit="1" customWidth="1"/>
    <col min="2569" max="2569" width="16.5703125" style="5" customWidth="1"/>
    <col min="2570" max="2570" width="14.28515625" style="5" bestFit="1" customWidth="1"/>
    <col min="2571" max="2816" width="9.140625" style="5"/>
    <col min="2817" max="2817" width="4.7109375" style="5" customWidth="1"/>
    <col min="2818" max="2818" width="51.5703125" style="5" bestFit="1" customWidth="1"/>
    <col min="2819" max="2819" width="12.42578125" style="5" customWidth="1"/>
    <col min="2820" max="2821" width="13.28515625" style="5" bestFit="1" customWidth="1"/>
    <col min="2822" max="2822" width="13.140625" style="5" customWidth="1"/>
    <col min="2823" max="2823" width="9.85546875" style="5" bestFit="1" customWidth="1"/>
    <col min="2824" max="2824" width="10.42578125" style="5" bestFit="1" customWidth="1"/>
    <col min="2825" max="2825" width="16.5703125" style="5" customWidth="1"/>
    <col min="2826" max="2826" width="14.28515625" style="5" bestFit="1" customWidth="1"/>
    <col min="2827" max="3072" width="9.140625" style="5"/>
    <col min="3073" max="3073" width="4.7109375" style="5" customWidth="1"/>
    <col min="3074" max="3074" width="51.5703125" style="5" bestFit="1" customWidth="1"/>
    <col min="3075" max="3075" width="12.42578125" style="5" customWidth="1"/>
    <col min="3076" max="3077" width="13.28515625" style="5" bestFit="1" customWidth="1"/>
    <col min="3078" max="3078" width="13.140625" style="5" customWidth="1"/>
    <col min="3079" max="3079" width="9.85546875" style="5" bestFit="1" customWidth="1"/>
    <col min="3080" max="3080" width="10.42578125" style="5" bestFit="1" customWidth="1"/>
    <col min="3081" max="3081" width="16.5703125" style="5" customWidth="1"/>
    <col min="3082" max="3082" width="14.28515625" style="5" bestFit="1" customWidth="1"/>
    <col min="3083" max="3328" width="9.140625" style="5"/>
    <col min="3329" max="3329" width="4.7109375" style="5" customWidth="1"/>
    <col min="3330" max="3330" width="51.5703125" style="5" bestFit="1" customWidth="1"/>
    <col min="3331" max="3331" width="12.42578125" style="5" customWidth="1"/>
    <col min="3332" max="3333" width="13.28515625" style="5" bestFit="1" customWidth="1"/>
    <col min="3334" max="3334" width="13.140625" style="5" customWidth="1"/>
    <col min="3335" max="3335" width="9.85546875" style="5" bestFit="1" customWidth="1"/>
    <col min="3336" max="3336" width="10.42578125" style="5" bestFit="1" customWidth="1"/>
    <col min="3337" max="3337" width="16.5703125" style="5" customWidth="1"/>
    <col min="3338" max="3338" width="14.28515625" style="5" bestFit="1" customWidth="1"/>
    <col min="3339" max="3584" width="9.140625" style="5"/>
    <col min="3585" max="3585" width="4.7109375" style="5" customWidth="1"/>
    <col min="3586" max="3586" width="51.5703125" style="5" bestFit="1" customWidth="1"/>
    <col min="3587" max="3587" width="12.42578125" style="5" customWidth="1"/>
    <col min="3588" max="3589" width="13.28515625" style="5" bestFit="1" customWidth="1"/>
    <col min="3590" max="3590" width="13.140625" style="5" customWidth="1"/>
    <col min="3591" max="3591" width="9.85546875" style="5" bestFit="1" customWidth="1"/>
    <col min="3592" max="3592" width="10.42578125" style="5" bestFit="1" customWidth="1"/>
    <col min="3593" max="3593" width="16.5703125" style="5" customWidth="1"/>
    <col min="3594" max="3594" width="14.28515625" style="5" bestFit="1" customWidth="1"/>
    <col min="3595" max="3840" width="9.140625" style="5"/>
    <col min="3841" max="3841" width="4.7109375" style="5" customWidth="1"/>
    <col min="3842" max="3842" width="51.5703125" style="5" bestFit="1" customWidth="1"/>
    <col min="3843" max="3843" width="12.42578125" style="5" customWidth="1"/>
    <col min="3844" max="3845" width="13.28515625" style="5" bestFit="1" customWidth="1"/>
    <col min="3846" max="3846" width="13.140625" style="5" customWidth="1"/>
    <col min="3847" max="3847" width="9.85546875" style="5" bestFit="1" customWidth="1"/>
    <col min="3848" max="3848" width="10.42578125" style="5" bestFit="1" customWidth="1"/>
    <col min="3849" max="3849" width="16.5703125" style="5" customWidth="1"/>
    <col min="3850" max="3850" width="14.28515625" style="5" bestFit="1" customWidth="1"/>
    <col min="3851" max="4096" width="9.140625" style="5"/>
    <col min="4097" max="4097" width="4.7109375" style="5" customWidth="1"/>
    <col min="4098" max="4098" width="51.5703125" style="5" bestFit="1" customWidth="1"/>
    <col min="4099" max="4099" width="12.42578125" style="5" customWidth="1"/>
    <col min="4100" max="4101" width="13.28515625" style="5" bestFit="1" customWidth="1"/>
    <col min="4102" max="4102" width="13.140625" style="5" customWidth="1"/>
    <col min="4103" max="4103" width="9.85546875" style="5" bestFit="1" customWidth="1"/>
    <col min="4104" max="4104" width="10.42578125" style="5" bestFit="1" customWidth="1"/>
    <col min="4105" max="4105" width="16.5703125" style="5" customWidth="1"/>
    <col min="4106" max="4106" width="14.28515625" style="5" bestFit="1" customWidth="1"/>
    <col min="4107" max="4352" width="9.140625" style="5"/>
    <col min="4353" max="4353" width="4.7109375" style="5" customWidth="1"/>
    <col min="4354" max="4354" width="51.5703125" style="5" bestFit="1" customWidth="1"/>
    <col min="4355" max="4355" width="12.42578125" style="5" customWidth="1"/>
    <col min="4356" max="4357" width="13.28515625" style="5" bestFit="1" customWidth="1"/>
    <col min="4358" max="4358" width="13.140625" style="5" customWidth="1"/>
    <col min="4359" max="4359" width="9.85546875" style="5" bestFit="1" customWidth="1"/>
    <col min="4360" max="4360" width="10.42578125" style="5" bestFit="1" customWidth="1"/>
    <col min="4361" max="4361" width="16.5703125" style="5" customWidth="1"/>
    <col min="4362" max="4362" width="14.28515625" style="5" bestFit="1" customWidth="1"/>
    <col min="4363" max="4608" width="9.140625" style="5"/>
    <col min="4609" max="4609" width="4.7109375" style="5" customWidth="1"/>
    <col min="4610" max="4610" width="51.5703125" style="5" bestFit="1" customWidth="1"/>
    <col min="4611" max="4611" width="12.42578125" style="5" customWidth="1"/>
    <col min="4612" max="4613" width="13.28515625" style="5" bestFit="1" customWidth="1"/>
    <col min="4614" max="4614" width="13.140625" style="5" customWidth="1"/>
    <col min="4615" max="4615" width="9.85546875" style="5" bestFit="1" customWidth="1"/>
    <col min="4616" max="4616" width="10.42578125" style="5" bestFit="1" customWidth="1"/>
    <col min="4617" max="4617" width="16.5703125" style="5" customWidth="1"/>
    <col min="4618" max="4618" width="14.28515625" style="5" bestFit="1" customWidth="1"/>
    <col min="4619" max="4864" width="9.140625" style="5"/>
    <col min="4865" max="4865" width="4.7109375" style="5" customWidth="1"/>
    <col min="4866" max="4866" width="51.5703125" style="5" bestFit="1" customWidth="1"/>
    <col min="4867" max="4867" width="12.42578125" style="5" customWidth="1"/>
    <col min="4868" max="4869" width="13.28515625" style="5" bestFit="1" customWidth="1"/>
    <col min="4870" max="4870" width="13.140625" style="5" customWidth="1"/>
    <col min="4871" max="4871" width="9.85546875" style="5" bestFit="1" customWidth="1"/>
    <col min="4872" max="4872" width="10.42578125" style="5" bestFit="1" customWidth="1"/>
    <col min="4873" max="4873" width="16.5703125" style="5" customWidth="1"/>
    <col min="4874" max="4874" width="14.28515625" style="5" bestFit="1" customWidth="1"/>
    <col min="4875" max="5120" width="9.140625" style="5"/>
    <col min="5121" max="5121" width="4.7109375" style="5" customWidth="1"/>
    <col min="5122" max="5122" width="51.5703125" style="5" bestFit="1" customWidth="1"/>
    <col min="5123" max="5123" width="12.42578125" style="5" customWidth="1"/>
    <col min="5124" max="5125" width="13.28515625" style="5" bestFit="1" customWidth="1"/>
    <col min="5126" max="5126" width="13.140625" style="5" customWidth="1"/>
    <col min="5127" max="5127" width="9.85546875" style="5" bestFit="1" customWidth="1"/>
    <col min="5128" max="5128" width="10.42578125" style="5" bestFit="1" customWidth="1"/>
    <col min="5129" max="5129" width="16.5703125" style="5" customWidth="1"/>
    <col min="5130" max="5130" width="14.28515625" style="5" bestFit="1" customWidth="1"/>
    <col min="5131" max="5376" width="9.140625" style="5"/>
    <col min="5377" max="5377" width="4.7109375" style="5" customWidth="1"/>
    <col min="5378" max="5378" width="51.5703125" style="5" bestFit="1" customWidth="1"/>
    <col min="5379" max="5379" width="12.42578125" style="5" customWidth="1"/>
    <col min="5380" max="5381" width="13.28515625" style="5" bestFit="1" customWidth="1"/>
    <col min="5382" max="5382" width="13.140625" style="5" customWidth="1"/>
    <col min="5383" max="5383" width="9.85546875" style="5" bestFit="1" customWidth="1"/>
    <col min="5384" max="5384" width="10.42578125" style="5" bestFit="1" customWidth="1"/>
    <col min="5385" max="5385" width="16.5703125" style="5" customWidth="1"/>
    <col min="5386" max="5386" width="14.28515625" style="5" bestFit="1" customWidth="1"/>
    <col min="5387" max="5632" width="9.140625" style="5"/>
    <col min="5633" max="5633" width="4.7109375" style="5" customWidth="1"/>
    <col min="5634" max="5634" width="51.5703125" style="5" bestFit="1" customWidth="1"/>
    <col min="5635" max="5635" width="12.42578125" style="5" customWidth="1"/>
    <col min="5636" max="5637" width="13.28515625" style="5" bestFit="1" customWidth="1"/>
    <col min="5638" max="5638" width="13.140625" style="5" customWidth="1"/>
    <col min="5639" max="5639" width="9.85546875" style="5" bestFit="1" customWidth="1"/>
    <col min="5640" max="5640" width="10.42578125" style="5" bestFit="1" customWidth="1"/>
    <col min="5641" max="5641" width="16.5703125" style="5" customWidth="1"/>
    <col min="5642" max="5642" width="14.28515625" style="5" bestFit="1" customWidth="1"/>
    <col min="5643" max="5888" width="9.140625" style="5"/>
    <col min="5889" max="5889" width="4.7109375" style="5" customWidth="1"/>
    <col min="5890" max="5890" width="51.5703125" style="5" bestFit="1" customWidth="1"/>
    <col min="5891" max="5891" width="12.42578125" style="5" customWidth="1"/>
    <col min="5892" max="5893" width="13.28515625" style="5" bestFit="1" customWidth="1"/>
    <col min="5894" max="5894" width="13.140625" style="5" customWidth="1"/>
    <col min="5895" max="5895" width="9.85546875" style="5" bestFit="1" customWidth="1"/>
    <col min="5896" max="5896" width="10.42578125" style="5" bestFit="1" customWidth="1"/>
    <col min="5897" max="5897" width="16.5703125" style="5" customWidth="1"/>
    <col min="5898" max="5898" width="14.28515625" style="5" bestFit="1" customWidth="1"/>
    <col min="5899" max="6144" width="9.140625" style="5"/>
    <col min="6145" max="6145" width="4.7109375" style="5" customWidth="1"/>
    <col min="6146" max="6146" width="51.5703125" style="5" bestFit="1" customWidth="1"/>
    <col min="6147" max="6147" width="12.42578125" style="5" customWidth="1"/>
    <col min="6148" max="6149" width="13.28515625" style="5" bestFit="1" customWidth="1"/>
    <col min="6150" max="6150" width="13.140625" style="5" customWidth="1"/>
    <col min="6151" max="6151" width="9.85546875" style="5" bestFit="1" customWidth="1"/>
    <col min="6152" max="6152" width="10.42578125" style="5" bestFit="1" customWidth="1"/>
    <col min="6153" max="6153" width="16.5703125" style="5" customWidth="1"/>
    <col min="6154" max="6154" width="14.28515625" style="5" bestFit="1" customWidth="1"/>
    <col min="6155" max="6400" width="9.140625" style="5"/>
    <col min="6401" max="6401" width="4.7109375" style="5" customWidth="1"/>
    <col min="6402" max="6402" width="51.5703125" style="5" bestFit="1" customWidth="1"/>
    <col min="6403" max="6403" width="12.42578125" style="5" customWidth="1"/>
    <col min="6404" max="6405" width="13.28515625" style="5" bestFit="1" customWidth="1"/>
    <col min="6406" max="6406" width="13.140625" style="5" customWidth="1"/>
    <col min="6407" max="6407" width="9.85546875" style="5" bestFit="1" customWidth="1"/>
    <col min="6408" max="6408" width="10.42578125" style="5" bestFit="1" customWidth="1"/>
    <col min="6409" max="6409" width="16.5703125" style="5" customWidth="1"/>
    <col min="6410" max="6410" width="14.28515625" style="5" bestFit="1" customWidth="1"/>
    <col min="6411" max="6656" width="9.140625" style="5"/>
    <col min="6657" max="6657" width="4.7109375" style="5" customWidth="1"/>
    <col min="6658" max="6658" width="51.5703125" style="5" bestFit="1" customWidth="1"/>
    <col min="6659" max="6659" width="12.42578125" style="5" customWidth="1"/>
    <col min="6660" max="6661" width="13.28515625" style="5" bestFit="1" customWidth="1"/>
    <col min="6662" max="6662" width="13.140625" style="5" customWidth="1"/>
    <col min="6663" max="6663" width="9.85546875" style="5" bestFit="1" customWidth="1"/>
    <col min="6664" max="6664" width="10.42578125" style="5" bestFit="1" customWidth="1"/>
    <col min="6665" max="6665" width="16.5703125" style="5" customWidth="1"/>
    <col min="6666" max="6666" width="14.28515625" style="5" bestFit="1" customWidth="1"/>
    <col min="6667" max="6912" width="9.140625" style="5"/>
    <col min="6913" max="6913" width="4.7109375" style="5" customWidth="1"/>
    <col min="6914" max="6914" width="51.5703125" style="5" bestFit="1" customWidth="1"/>
    <col min="6915" max="6915" width="12.42578125" style="5" customWidth="1"/>
    <col min="6916" max="6917" width="13.28515625" style="5" bestFit="1" customWidth="1"/>
    <col min="6918" max="6918" width="13.140625" style="5" customWidth="1"/>
    <col min="6919" max="6919" width="9.85546875" style="5" bestFit="1" customWidth="1"/>
    <col min="6920" max="6920" width="10.42578125" style="5" bestFit="1" customWidth="1"/>
    <col min="6921" max="6921" width="16.5703125" style="5" customWidth="1"/>
    <col min="6922" max="6922" width="14.28515625" style="5" bestFit="1" customWidth="1"/>
    <col min="6923" max="7168" width="9.140625" style="5"/>
    <col min="7169" max="7169" width="4.7109375" style="5" customWidth="1"/>
    <col min="7170" max="7170" width="51.5703125" style="5" bestFit="1" customWidth="1"/>
    <col min="7171" max="7171" width="12.42578125" style="5" customWidth="1"/>
    <col min="7172" max="7173" width="13.28515625" style="5" bestFit="1" customWidth="1"/>
    <col min="7174" max="7174" width="13.140625" style="5" customWidth="1"/>
    <col min="7175" max="7175" width="9.85546875" style="5" bestFit="1" customWidth="1"/>
    <col min="7176" max="7176" width="10.42578125" style="5" bestFit="1" customWidth="1"/>
    <col min="7177" max="7177" width="16.5703125" style="5" customWidth="1"/>
    <col min="7178" max="7178" width="14.28515625" style="5" bestFit="1" customWidth="1"/>
    <col min="7179" max="7424" width="9.140625" style="5"/>
    <col min="7425" max="7425" width="4.7109375" style="5" customWidth="1"/>
    <col min="7426" max="7426" width="51.5703125" style="5" bestFit="1" customWidth="1"/>
    <col min="7427" max="7427" width="12.42578125" style="5" customWidth="1"/>
    <col min="7428" max="7429" width="13.28515625" style="5" bestFit="1" customWidth="1"/>
    <col min="7430" max="7430" width="13.140625" style="5" customWidth="1"/>
    <col min="7431" max="7431" width="9.85546875" style="5" bestFit="1" customWidth="1"/>
    <col min="7432" max="7432" width="10.42578125" style="5" bestFit="1" customWidth="1"/>
    <col min="7433" max="7433" width="16.5703125" style="5" customWidth="1"/>
    <col min="7434" max="7434" width="14.28515625" style="5" bestFit="1" customWidth="1"/>
    <col min="7435" max="7680" width="9.140625" style="5"/>
    <col min="7681" max="7681" width="4.7109375" style="5" customWidth="1"/>
    <col min="7682" max="7682" width="51.5703125" style="5" bestFit="1" customWidth="1"/>
    <col min="7683" max="7683" width="12.42578125" style="5" customWidth="1"/>
    <col min="7684" max="7685" width="13.28515625" style="5" bestFit="1" customWidth="1"/>
    <col min="7686" max="7686" width="13.140625" style="5" customWidth="1"/>
    <col min="7687" max="7687" width="9.85546875" style="5" bestFit="1" customWidth="1"/>
    <col min="7688" max="7688" width="10.42578125" style="5" bestFit="1" customWidth="1"/>
    <col min="7689" max="7689" width="16.5703125" style="5" customWidth="1"/>
    <col min="7690" max="7690" width="14.28515625" style="5" bestFit="1" customWidth="1"/>
    <col min="7691" max="7936" width="9.140625" style="5"/>
    <col min="7937" max="7937" width="4.7109375" style="5" customWidth="1"/>
    <col min="7938" max="7938" width="51.5703125" style="5" bestFit="1" customWidth="1"/>
    <col min="7939" max="7939" width="12.42578125" style="5" customWidth="1"/>
    <col min="7940" max="7941" width="13.28515625" style="5" bestFit="1" customWidth="1"/>
    <col min="7942" max="7942" width="13.140625" style="5" customWidth="1"/>
    <col min="7943" max="7943" width="9.85546875" style="5" bestFit="1" customWidth="1"/>
    <col min="7944" max="7944" width="10.42578125" style="5" bestFit="1" customWidth="1"/>
    <col min="7945" max="7945" width="16.5703125" style="5" customWidth="1"/>
    <col min="7946" max="7946" width="14.28515625" style="5" bestFit="1" customWidth="1"/>
    <col min="7947" max="8192" width="9.140625" style="5"/>
    <col min="8193" max="8193" width="4.7109375" style="5" customWidth="1"/>
    <col min="8194" max="8194" width="51.5703125" style="5" bestFit="1" customWidth="1"/>
    <col min="8195" max="8195" width="12.42578125" style="5" customWidth="1"/>
    <col min="8196" max="8197" width="13.28515625" style="5" bestFit="1" customWidth="1"/>
    <col min="8198" max="8198" width="13.140625" style="5" customWidth="1"/>
    <col min="8199" max="8199" width="9.85546875" style="5" bestFit="1" customWidth="1"/>
    <col min="8200" max="8200" width="10.42578125" style="5" bestFit="1" customWidth="1"/>
    <col min="8201" max="8201" width="16.5703125" style="5" customWidth="1"/>
    <col min="8202" max="8202" width="14.28515625" style="5" bestFit="1" customWidth="1"/>
    <col min="8203" max="8448" width="9.140625" style="5"/>
    <col min="8449" max="8449" width="4.7109375" style="5" customWidth="1"/>
    <col min="8450" max="8450" width="51.5703125" style="5" bestFit="1" customWidth="1"/>
    <col min="8451" max="8451" width="12.42578125" style="5" customWidth="1"/>
    <col min="8452" max="8453" width="13.28515625" style="5" bestFit="1" customWidth="1"/>
    <col min="8454" max="8454" width="13.140625" style="5" customWidth="1"/>
    <col min="8455" max="8455" width="9.85546875" style="5" bestFit="1" customWidth="1"/>
    <col min="8456" max="8456" width="10.42578125" style="5" bestFit="1" customWidth="1"/>
    <col min="8457" max="8457" width="16.5703125" style="5" customWidth="1"/>
    <col min="8458" max="8458" width="14.28515625" style="5" bestFit="1" customWidth="1"/>
    <col min="8459" max="8704" width="9.140625" style="5"/>
    <col min="8705" max="8705" width="4.7109375" style="5" customWidth="1"/>
    <col min="8706" max="8706" width="51.5703125" style="5" bestFit="1" customWidth="1"/>
    <col min="8707" max="8707" width="12.42578125" style="5" customWidth="1"/>
    <col min="8708" max="8709" width="13.28515625" style="5" bestFit="1" customWidth="1"/>
    <col min="8710" max="8710" width="13.140625" style="5" customWidth="1"/>
    <col min="8711" max="8711" width="9.85546875" style="5" bestFit="1" customWidth="1"/>
    <col min="8712" max="8712" width="10.42578125" style="5" bestFit="1" customWidth="1"/>
    <col min="8713" max="8713" width="16.5703125" style="5" customWidth="1"/>
    <col min="8714" max="8714" width="14.28515625" style="5" bestFit="1" customWidth="1"/>
    <col min="8715" max="8960" width="9.140625" style="5"/>
    <col min="8961" max="8961" width="4.7109375" style="5" customWidth="1"/>
    <col min="8962" max="8962" width="51.5703125" style="5" bestFit="1" customWidth="1"/>
    <col min="8963" max="8963" width="12.42578125" style="5" customWidth="1"/>
    <col min="8964" max="8965" width="13.28515625" style="5" bestFit="1" customWidth="1"/>
    <col min="8966" max="8966" width="13.140625" style="5" customWidth="1"/>
    <col min="8967" max="8967" width="9.85546875" style="5" bestFit="1" customWidth="1"/>
    <col min="8968" max="8968" width="10.42578125" style="5" bestFit="1" customWidth="1"/>
    <col min="8969" max="8969" width="16.5703125" style="5" customWidth="1"/>
    <col min="8970" max="8970" width="14.28515625" style="5" bestFit="1" customWidth="1"/>
    <col min="8971" max="9216" width="9.140625" style="5"/>
    <col min="9217" max="9217" width="4.7109375" style="5" customWidth="1"/>
    <col min="9218" max="9218" width="51.5703125" style="5" bestFit="1" customWidth="1"/>
    <col min="9219" max="9219" width="12.42578125" style="5" customWidth="1"/>
    <col min="9220" max="9221" width="13.28515625" style="5" bestFit="1" customWidth="1"/>
    <col min="9222" max="9222" width="13.140625" style="5" customWidth="1"/>
    <col min="9223" max="9223" width="9.85546875" style="5" bestFit="1" customWidth="1"/>
    <col min="9224" max="9224" width="10.42578125" style="5" bestFit="1" customWidth="1"/>
    <col min="9225" max="9225" width="16.5703125" style="5" customWidth="1"/>
    <col min="9226" max="9226" width="14.28515625" style="5" bestFit="1" customWidth="1"/>
    <col min="9227" max="9472" width="9.140625" style="5"/>
    <col min="9473" max="9473" width="4.7109375" style="5" customWidth="1"/>
    <col min="9474" max="9474" width="51.5703125" style="5" bestFit="1" customWidth="1"/>
    <col min="9475" max="9475" width="12.42578125" style="5" customWidth="1"/>
    <col min="9476" max="9477" width="13.28515625" style="5" bestFit="1" customWidth="1"/>
    <col min="9478" max="9478" width="13.140625" style="5" customWidth="1"/>
    <col min="9479" max="9479" width="9.85546875" style="5" bestFit="1" customWidth="1"/>
    <col min="9480" max="9480" width="10.42578125" style="5" bestFit="1" customWidth="1"/>
    <col min="9481" max="9481" width="16.5703125" style="5" customWidth="1"/>
    <col min="9482" max="9482" width="14.28515625" style="5" bestFit="1" customWidth="1"/>
    <col min="9483" max="9728" width="9.140625" style="5"/>
    <col min="9729" max="9729" width="4.7109375" style="5" customWidth="1"/>
    <col min="9730" max="9730" width="51.5703125" style="5" bestFit="1" customWidth="1"/>
    <col min="9731" max="9731" width="12.42578125" style="5" customWidth="1"/>
    <col min="9732" max="9733" width="13.28515625" style="5" bestFit="1" customWidth="1"/>
    <col min="9734" max="9734" width="13.140625" style="5" customWidth="1"/>
    <col min="9735" max="9735" width="9.85546875" style="5" bestFit="1" customWidth="1"/>
    <col min="9736" max="9736" width="10.42578125" style="5" bestFit="1" customWidth="1"/>
    <col min="9737" max="9737" width="16.5703125" style="5" customWidth="1"/>
    <col min="9738" max="9738" width="14.28515625" style="5" bestFit="1" customWidth="1"/>
    <col min="9739" max="9984" width="9.140625" style="5"/>
    <col min="9985" max="9985" width="4.7109375" style="5" customWidth="1"/>
    <col min="9986" max="9986" width="51.5703125" style="5" bestFit="1" customWidth="1"/>
    <col min="9987" max="9987" width="12.42578125" style="5" customWidth="1"/>
    <col min="9988" max="9989" width="13.28515625" style="5" bestFit="1" customWidth="1"/>
    <col min="9990" max="9990" width="13.140625" style="5" customWidth="1"/>
    <col min="9991" max="9991" width="9.85546875" style="5" bestFit="1" customWidth="1"/>
    <col min="9992" max="9992" width="10.42578125" style="5" bestFit="1" customWidth="1"/>
    <col min="9993" max="9993" width="16.5703125" style="5" customWidth="1"/>
    <col min="9994" max="9994" width="14.28515625" style="5" bestFit="1" customWidth="1"/>
    <col min="9995" max="10240" width="9.140625" style="5"/>
    <col min="10241" max="10241" width="4.7109375" style="5" customWidth="1"/>
    <col min="10242" max="10242" width="51.5703125" style="5" bestFit="1" customWidth="1"/>
    <col min="10243" max="10243" width="12.42578125" style="5" customWidth="1"/>
    <col min="10244" max="10245" width="13.28515625" style="5" bestFit="1" customWidth="1"/>
    <col min="10246" max="10246" width="13.140625" style="5" customWidth="1"/>
    <col min="10247" max="10247" width="9.85546875" style="5" bestFit="1" customWidth="1"/>
    <col min="10248" max="10248" width="10.42578125" style="5" bestFit="1" customWidth="1"/>
    <col min="10249" max="10249" width="16.5703125" style="5" customWidth="1"/>
    <col min="10250" max="10250" width="14.28515625" style="5" bestFit="1" customWidth="1"/>
    <col min="10251" max="10496" width="9.140625" style="5"/>
    <col min="10497" max="10497" width="4.7109375" style="5" customWidth="1"/>
    <col min="10498" max="10498" width="51.5703125" style="5" bestFit="1" customWidth="1"/>
    <col min="10499" max="10499" width="12.42578125" style="5" customWidth="1"/>
    <col min="10500" max="10501" width="13.28515625" style="5" bestFit="1" customWidth="1"/>
    <col min="10502" max="10502" width="13.140625" style="5" customWidth="1"/>
    <col min="10503" max="10503" width="9.85546875" style="5" bestFit="1" customWidth="1"/>
    <col min="10504" max="10504" width="10.42578125" style="5" bestFit="1" customWidth="1"/>
    <col min="10505" max="10505" width="16.5703125" style="5" customWidth="1"/>
    <col min="10506" max="10506" width="14.28515625" style="5" bestFit="1" customWidth="1"/>
    <col min="10507" max="10752" width="9.140625" style="5"/>
    <col min="10753" max="10753" width="4.7109375" style="5" customWidth="1"/>
    <col min="10754" max="10754" width="51.5703125" style="5" bestFit="1" customWidth="1"/>
    <col min="10755" max="10755" width="12.42578125" style="5" customWidth="1"/>
    <col min="10756" max="10757" width="13.28515625" style="5" bestFit="1" customWidth="1"/>
    <col min="10758" max="10758" width="13.140625" style="5" customWidth="1"/>
    <col min="10759" max="10759" width="9.85546875" style="5" bestFit="1" customWidth="1"/>
    <col min="10760" max="10760" width="10.42578125" style="5" bestFit="1" customWidth="1"/>
    <col min="10761" max="10761" width="16.5703125" style="5" customWidth="1"/>
    <col min="10762" max="10762" width="14.28515625" style="5" bestFit="1" customWidth="1"/>
    <col min="10763" max="11008" width="9.140625" style="5"/>
    <col min="11009" max="11009" width="4.7109375" style="5" customWidth="1"/>
    <col min="11010" max="11010" width="51.5703125" style="5" bestFit="1" customWidth="1"/>
    <col min="11011" max="11011" width="12.42578125" style="5" customWidth="1"/>
    <col min="11012" max="11013" width="13.28515625" style="5" bestFit="1" customWidth="1"/>
    <col min="11014" max="11014" width="13.140625" style="5" customWidth="1"/>
    <col min="11015" max="11015" width="9.85546875" style="5" bestFit="1" customWidth="1"/>
    <col min="11016" max="11016" width="10.42578125" style="5" bestFit="1" customWidth="1"/>
    <col min="11017" max="11017" width="16.5703125" style="5" customWidth="1"/>
    <col min="11018" max="11018" width="14.28515625" style="5" bestFit="1" customWidth="1"/>
    <col min="11019" max="11264" width="9.140625" style="5"/>
    <col min="11265" max="11265" width="4.7109375" style="5" customWidth="1"/>
    <col min="11266" max="11266" width="51.5703125" style="5" bestFit="1" customWidth="1"/>
    <col min="11267" max="11267" width="12.42578125" style="5" customWidth="1"/>
    <col min="11268" max="11269" width="13.28515625" style="5" bestFit="1" customWidth="1"/>
    <col min="11270" max="11270" width="13.140625" style="5" customWidth="1"/>
    <col min="11271" max="11271" width="9.85546875" style="5" bestFit="1" customWidth="1"/>
    <col min="11272" max="11272" width="10.42578125" style="5" bestFit="1" customWidth="1"/>
    <col min="11273" max="11273" width="16.5703125" style="5" customWidth="1"/>
    <col min="11274" max="11274" width="14.28515625" style="5" bestFit="1" customWidth="1"/>
    <col min="11275" max="11520" width="9.140625" style="5"/>
    <col min="11521" max="11521" width="4.7109375" style="5" customWidth="1"/>
    <col min="11522" max="11522" width="51.5703125" style="5" bestFit="1" customWidth="1"/>
    <col min="11523" max="11523" width="12.42578125" style="5" customWidth="1"/>
    <col min="11524" max="11525" width="13.28515625" style="5" bestFit="1" customWidth="1"/>
    <col min="11526" max="11526" width="13.140625" style="5" customWidth="1"/>
    <col min="11527" max="11527" width="9.85546875" style="5" bestFit="1" customWidth="1"/>
    <col min="11528" max="11528" width="10.42578125" style="5" bestFit="1" customWidth="1"/>
    <col min="11529" max="11529" width="16.5703125" style="5" customWidth="1"/>
    <col min="11530" max="11530" width="14.28515625" style="5" bestFit="1" customWidth="1"/>
    <col min="11531" max="11776" width="9.140625" style="5"/>
    <col min="11777" max="11777" width="4.7109375" style="5" customWidth="1"/>
    <col min="11778" max="11778" width="51.5703125" style="5" bestFit="1" customWidth="1"/>
    <col min="11779" max="11779" width="12.42578125" style="5" customWidth="1"/>
    <col min="11780" max="11781" width="13.28515625" style="5" bestFit="1" customWidth="1"/>
    <col min="11782" max="11782" width="13.140625" style="5" customWidth="1"/>
    <col min="11783" max="11783" width="9.85546875" style="5" bestFit="1" customWidth="1"/>
    <col min="11784" max="11784" width="10.42578125" style="5" bestFit="1" customWidth="1"/>
    <col min="11785" max="11785" width="16.5703125" style="5" customWidth="1"/>
    <col min="11786" max="11786" width="14.28515625" style="5" bestFit="1" customWidth="1"/>
    <col min="11787" max="12032" width="9.140625" style="5"/>
    <col min="12033" max="12033" width="4.7109375" style="5" customWidth="1"/>
    <col min="12034" max="12034" width="51.5703125" style="5" bestFit="1" customWidth="1"/>
    <col min="12035" max="12035" width="12.42578125" style="5" customWidth="1"/>
    <col min="12036" max="12037" width="13.28515625" style="5" bestFit="1" customWidth="1"/>
    <col min="12038" max="12038" width="13.140625" style="5" customWidth="1"/>
    <col min="12039" max="12039" width="9.85546875" style="5" bestFit="1" customWidth="1"/>
    <col min="12040" max="12040" width="10.42578125" style="5" bestFit="1" customWidth="1"/>
    <col min="12041" max="12041" width="16.5703125" style="5" customWidth="1"/>
    <col min="12042" max="12042" width="14.28515625" style="5" bestFit="1" customWidth="1"/>
    <col min="12043" max="12288" width="9.140625" style="5"/>
    <col min="12289" max="12289" width="4.7109375" style="5" customWidth="1"/>
    <col min="12290" max="12290" width="51.5703125" style="5" bestFit="1" customWidth="1"/>
    <col min="12291" max="12291" width="12.42578125" style="5" customWidth="1"/>
    <col min="12292" max="12293" width="13.28515625" style="5" bestFit="1" customWidth="1"/>
    <col min="12294" max="12294" width="13.140625" style="5" customWidth="1"/>
    <col min="12295" max="12295" width="9.85546875" style="5" bestFit="1" customWidth="1"/>
    <col min="12296" max="12296" width="10.42578125" style="5" bestFit="1" customWidth="1"/>
    <col min="12297" max="12297" width="16.5703125" style="5" customWidth="1"/>
    <col min="12298" max="12298" width="14.28515625" style="5" bestFit="1" customWidth="1"/>
    <col min="12299" max="12544" width="9.140625" style="5"/>
    <col min="12545" max="12545" width="4.7109375" style="5" customWidth="1"/>
    <col min="12546" max="12546" width="51.5703125" style="5" bestFit="1" customWidth="1"/>
    <col min="12547" max="12547" width="12.42578125" style="5" customWidth="1"/>
    <col min="12548" max="12549" width="13.28515625" style="5" bestFit="1" customWidth="1"/>
    <col min="12550" max="12550" width="13.140625" style="5" customWidth="1"/>
    <col min="12551" max="12551" width="9.85546875" style="5" bestFit="1" customWidth="1"/>
    <col min="12552" max="12552" width="10.42578125" style="5" bestFit="1" customWidth="1"/>
    <col min="12553" max="12553" width="16.5703125" style="5" customWidth="1"/>
    <col min="12554" max="12554" width="14.28515625" style="5" bestFit="1" customWidth="1"/>
    <col min="12555" max="12800" width="9.140625" style="5"/>
    <col min="12801" max="12801" width="4.7109375" style="5" customWidth="1"/>
    <col min="12802" max="12802" width="51.5703125" style="5" bestFit="1" customWidth="1"/>
    <col min="12803" max="12803" width="12.42578125" style="5" customWidth="1"/>
    <col min="12804" max="12805" width="13.28515625" style="5" bestFit="1" customWidth="1"/>
    <col min="12806" max="12806" width="13.140625" style="5" customWidth="1"/>
    <col min="12807" max="12807" width="9.85546875" style="5" bestFit="1" customWidth="1"/>
    <col min="12808" max="12808" width="10.42578125" style="5" bestFit="1" customWidth="1"/>
    <col min="12809" max="12809" width="16.5703125" style="5" customWidth="1"/>
    <col min="12810" max="12810" width="14.28515625" style="5" bestFit="1" customWidth="1"/>
    <col min="12811" max="13056" width="9.140625" style="5"/>
    <col min="13057" max="13057" width="4.7109375" style="5" customWidth="1"/>
    <col min="13058" max="13058" width="51.5703125" style="5" bestFit="1" customWidth="1"/>
    <col min="13059" max="13059" width="12.42578125" style="5" customWidth="1"/>
    <col min="13060" max="13061" width="13.28515625" style="5" bestFit="1" customWidth="1"/>
    <col min="13062" max="13062" width="13.140625" style="5" customWidth="1"/>
    <col min="13063" max="13063" width="9.85546875" style="5" bestFit="1" customWidth="1"/>
    <col min="13064" max="13064" width="10.42578125" style="5" bestFit="1" customWidth="1"/>
    <col min="13065" max="13065" width="16.5703125" style="5" customWidth="1"/>
    <col min="13066" max="13066" width="14.28515625" style="5" bestFit="1" customWidth="1"/>
    <col min="13067" max="13312" width="9.140625" style="5"/>
    <col min="13313" max="13313" width="4.7109375" style="5" customWidth="1"/>
    <col min="13314" max="13314" width="51.5703125" style="5" bestFit="1" customWidth="1"/>
    <col min="13315" max="13315" width="12.42578125" style="5" customWidth="1"/>
    <col min="13316" max="13317" width="13.28515625" style="5" bestFit="1" customWidth="1"/>
    <col min="13318" max="13318" width="13.140625" style="5" customWidth="1"/>
    <col min="13319" max="13319" width="9.85546875" style="5" bestFit="1" customWidth="1"/>
    <col min="13320" max="13320" width="10.42578125" style="5" bestFit="1" customWidth="1"/>
    <col min="13321" max="13321" width="16.5703125" style="5" customWidth="1"/>
    <col min="13322" max="13322" width="14.28515625" style="5" bestFit="1" customWidth="1"/>
    <col min="13323" max="13568" width="9.140625" style="5"/>
    <col min="13569" max="13569" width="4.7109375" style="5" customWidth="1"/>
    <col min="13570" max="13570" width="51.5703125" style="5" bestFit="1" customWidth="1"/>
    <col min="13571" max="13571" width="12.42578125" style="5" customWidth="1"/>
    <col min="13572" max="13573" width="13.28515625" style="5" bestFit="1" customWidth="1"/>
    <col min="13574" max="13574" width="13.140625" style="5" customWidth="1"/>
    <col min="13575" max="13575" width="9.85546875" style="5" bestFit="1" customWidth="1"/>
    <col min="13576" max="13576" width="10.42578125" style="5" bestFit="1" customWidth="1"/>
    <col min="13577" max="13577" width="16.5703125" style="5" customWidth="1"/>
    <col min="13578" max="13578" width="14.28515625" style="5" bestFit="1" customWidth="1"/>
    <col min="13579" max="13824" width="9.140625" style="5"/>
    <col min="13825" max="13825" width="4.7109375" style="5" customWidth="1"/>
    <col min="13826" max="13826" width="51.5703125" style="5" bestFit="1" customWidth="1"/>
    <col min="13827" max="13827" width="12.42578125" style="5" customWidth="1"/>
    <col min="13828" max="13829" width="13.28515625" style="5" bestFit="1" customWidth="1"/>
    <col min="13830" max="13830" width="13.140625" style="5" customWidth="1"/>
    <col min="13831" max="13831" width="9.85546875" style="5" bestFit="1" customWidth="1"/>
    <col min="13832" max="13832" width="10.42578125" style="5" bestFit="1" customWidth="1"/>
    <col min="13833" max="13833" width="16.5703125" style="5" customWidth="1"/>
    <col min="13834" max="13834" width="14.28515625" style="5" bestFit="1" customWidth="1"/>
    <col min="13835" max="14080" width="9.140625" style="5"/>
    <col min="14081" max="14081" width="4.7109375" style="5" customWidth="1"/>
    <col min="14082" max="14082" width="51.5703125" style="5" bestFit="1" customWidth="1"/>
    <col min="14083" max="14083" width="12.42578125" style="5" customWidth="1"/>
    <col min="14084" max="14085" width="13.28515625" style="5" bestFit="1" customWidth="1"/>
    <col min="14086" max="14086" width="13.140625" style="5" customWidth="1"/>
    <col min="14087" max="14087" width="9.85546875" style="5" bestFit="1" customWidth="1"/>
    <col min="14088" max="14088" width="10.42578125" style="5" bestFit="1" customWidth="1"/>
    <col min="14089" max="14089" width="16.5703125" style="5" customWidth="1"/>
    <col min="14090" max="14090" width="14.28515625" style="5" bestFit="1" customWidth="1"/>
    <col min="14091" max="14336" width="9.140625" style="5"/>
    <col min="14337" max="14337" width="4.7109375" style="5" customWidth="1"/>
    <col min="14338" max="14338" width="51.5703125" style="5" bestFit="1" customWidth="1"/>
    <col min="14339" max="14339" width="12.42578125" style="5" customWidth="1"/>
    <col min="14340" max="14341" width="13.28515625" style="5" bestFit="1" customWidth="1"/>
    <col min="14342" max="14342" width="13.140625" style="5" customWidth="1"/>
    <col min="14343" max="14343" width="9.85546875" style="5" bestFit="1" customWidth="1"/>
    <col min="14344" max="14344" width="10.42578125" style="5" bestFit="1" customWidth="1"/>
    <col min="14345" max="14345" width="16.5703125" style="5" customWidth="1"/>
    <col min="14346" max="14346" width="14.28515625" style="5" bestFit="1" customWidth="1"/>
    <col min="14347" max="14592" width="9.140625" style="5"/>
    <col min="14593" max="14593" width="4.7109375" style="5" customWidth="1"/>
    <col min="14594" max="14594" width="51.5703125" style="5" bestFit="1" customWidth="1"/>
    <col min="14595" max="14595" width="12.42578125" style="5" customWidth="1"/>
    <col min="14596" max="14597" width="13.28515625" style="5" bestFit="1" customWidth="1"/>
    <col min="14598" max="14598" width="13.140625" style="5" customWidth="1"/>
    <col min="14599" max="14599" width="9.85546875" style="5" bestFit="1" customWidth="1"/>
    <col min="14600" max="14600" width="10.42578125" style="5" bestFit="1" customWidth="1"/>
    <col min="14601" max="14601" width="16.5703125" style="5" customWidth="1"/>
    <col min="14602" max="14602" width="14.28515625" style="5" bestFit="1" customWidth="1"/>
    <col min="14603" max="14848" width="9.140625" style="5"/>
    <col min="14849" max="14849" width="4.7109375" style="5" customWidth="1"/>
    <col min="14850" max="14850" width="51.5703125" style="5" bestFit="1" customWidth="1"/>
    <col min="14851" max="14851" width="12.42578125" style="5" customWidth="1"/>
    <col min="14852" max="14853" width="13.28515625" style="5" bestFit="1" customWidth="1"/>
    <col min="14854" max="14854" width="13.140625" style="5" customWidth="1"/>
    <col min="14855" max="14855" width="9.85546875" style="5" bestFit="1" customWidth="1"/>
    <col min="14856" max="14856" width="10.42578125" style="5" bestFit="1" customWidth="1"/>
    <col min="14857" max="14857" width="16.5703125" style="5" customWidth="1"/>
    <col min="14858" max="14858" width="14.28515625" style="5" bestFit="1" customWidth="1"/>
    <col min="14859" max="15104" width="9.140625" style="5"/>
    <col min="15105" max="15105" width="4.7109375" style="5" customWidth="1"/>
    <col min="15106" max="15106" width="51.5703125" style="5" bestFit="1" customWidth="1"/>
    <col min="15107" max="15107" width="12.42578125" style="5" customWidth="1"/>
    <col min="15108" max="15109" width="13.28515625" style="5" bestFit="1" customWidth="1"/>
    <col min="15110" max="15110" width="13.140625" style="5" customWidth="1"/>
    <col min="15111" max="15111" width="9.85546875" style="5" bestFit="1" customWidth="1"/>
    <col min="15112" max="15112" width="10.42578125" style="5" bestFit="1" customWidth="1"/>
    <col min="15113" max="15113" width="16.5703125" style="5" customWidth="1"/>
    <col min="15114" max="15114" width="14.28515625" style="5" bestFit="1" customWidth="1"/>
    <col min="15115" max="15360" width="9.140625" style="5"/>
    <col min="15361" max="15361" width="4.7109375" style="5" customWidth="1"/>
    <col min="15362" max="15362" width="51.5703125" style="5" bestFit="1" customWidth="1"/>
    <col min="15363" max="15363" width="12.42578125" style="5" customWidth="1"/>
    <col min="15364" max="15365" width="13.28515625" style="5" bestFit="1" customWidth="1"/>
    <col min="15366" max="15366" width="13.140625" style="5" customWidth="1"/>
    <col min="15367" max="15367" width="9.85546875" style="5" bestFit="1" customWidth="1"/>
    <col min="15368" max="15368" width="10.42578125" style="5" bestFit="1" customWidth="1"/>
    <col min="15369" max="15369" width="16.5703125" style="5" customWidth="1"/>
    <col min="15370" max="15370" width="14.28515625" style="5" bestFit="1" customWidth="1"/>
    <col min="15371" max="15616" width="9.140625" style="5"/>
    <col min="15617" max="15617" width="4.7109375" style="5" customWidth="1"/>
    <col min="15618" max="15618" width="51.5703125" style="5" bestFit="1" customWidth="1"/>
    <col min="15619" max="15619" width="12.42578125" style="5" customWidth="1"/>
    <col min="15620" max="15621" width="13.28515625" style="5" bestFit="1" customWidth="1"/>
    <col min="15622" max="15622" width="13.140625" style="5" customWidth="1"/>
    <col min="15623" max="15623" width="9.85546875" style="5" bestFit="1" customWidth="1"/>
    <col min="15624" max="15624" width="10.42578125" style="5" bestFit="1" customWidth="1"/>
    <col min="15625" max="15625" width="16.5703125" style="5" customWidth="1"/>
    <col min="15626" max="15626" width="14.28515625" style="5" bestFit="1" customWidth="1"/>
    <col min="15627" max="15872" width="9.140625" style="5"/>
    <col min="15873" max="15873" width="4.7109375" style="5" customWidth="1"/>
    <col min="15874" max="15874" width="51.5703125" style="5" bestFit="1" customWidth="1"/>
    <col min="15875" max="15875" width="12.42578125" style="5" customWidth="1"/>
    <col min="15876" max="15877" width="13.28515625" style="5" bestFit="1" customWidth="1"/>
    <col min="15878" max="15878" width="13.140625" style="5" customWidth="1"/>
    <col min="15879" max="15879" width="9.85546875" style="5" bestFit="1" customWidth="1"/>
    <col min="15880" max="15880" width="10.42578125" style="5" bestFit="1" customWidth="1"/>
    <col min="15881" max="15881" width="16.5703125" style="5" customWidth="1"/>
    <col min="15882" max="15882" width="14.28515625" style="5" bestFit="1" customWidth="1"/>
    <col min="15883" max="16128" width="9.140625" style="5"/>
    <col min="16129" max="16129" width="4.7109375" style="5" customWidth="1"/>
    <col min="16130" max="16130" width="51.5703125" style="5" bestFit="1" customWidth="1"/>
    <col min="16131" max="16131" width="12.42578125" style="5" customWidth="1"/>
    <col min="16132" max="16133" width="13.28515625" style="5" bestFit="1" customWidth="1"/>
    <col min="16134" max="16134" width="13.140625" style="5" customWidth="1"/>
    <col min="16135" max="16135" width="9.85546875" style="5" bestFit="1" customWidth="1"/>
    <col min="16136" max="16136" width="10.42578125" style="5" bestFit="1" customWidth="1"/>
    <col min="16137" max="16137" width="16.5703125" style="5" customWidth="1"/>
    <col min="16138" max="16138" width="14.28515625" style="5" bestFit="1" customWidth="1"/>
    <col min="16139" max="16384" width="9.140625" style="5"/>
  </cols>
  <sheetData>
    <row r="1" spans="1:8" s="4" customFormat="1" ht="20.100000000000001" customHeight="1" x14ac:dyDescent="0.25">
      <c r="A1" s="1"/>
      <c r="B1" s="2"/>
      <c r="C1" s="2"/>
      <c r="D1" s="3"/>
    </row>
    <row r="2" spans="1:8" s="4" customFormat="1" ht="36" customHeight="1" x14ac:dyDescent="0.25">
      <c r="A2" s="1"/>
      <c r="B2" s="163" t="s">
        <v>173</v>
      </c>
      <c r="C2" s="163"/>
      <c r="D2" s="163"/>
      <c r="E2" s="163"/>
      <c r="F2" s="163"/>
    </row>
    <row r="3" spans="1:8" ht="27" customHeight="1" x14ac:dyDescent="0.2">
      <c r="A3" s="94" t="s">
        <v>31</v>
      </c>
      <c r="B3" s="94" t="s">
        <v>32</v>
      </c>
      <c r="C3" s="106" t="s">
        <v>169</v>
      </c>
      <c r="D3" s="106" t="s">
        <v>170</v>
      </c>
      <c r="E3" s="107" t="s">
        <v>171</v>
      </c>
      <c r="F3" s="107" t="s">
        <v>172</v>
      </c>
      <c r="G3" s="115" t="s">
        <v>168</v>
      </c>
      <c r="H3" s="115" t="s">
        <v>167</v>
      </c>
    </row>
    <row r="4" spans="1:8" ht="20.100000000000001" customHeight="1" x14ac:dyDescent="0.2">
      <c r="A4" s="95" t="s">
        <v>153</v>
      </c>
      <c r="B4" s="96" t="s">
        <v>33</v>
      </c>
      <c r="C4" s="6">
        <v>300</v>
      </c>
      <c r="D4" s="7">
        <v>0</v>
      </c>
      <c r="E4" s="6">
        <v>0</v>
      </c>
      <c r="F4" s="8">
        <v>4643</v>
      </c>
      <c r="G4" s="116" t="e">
        <f>E4/D4</f>
        <v>#DIV/0!</v>
      </c>
      <c r="H4" s="116">
        <f>E4/F4</f>
        <v>0</v>
      </c>
    </row>
    <row r="5" spans="1:8" ht="20.100000000000001" customHeight="1" x14ac:dyDescent="0.2">
      <c r="A5" s="95" t="s">
        <v>154</v>
      </c>
      <c r="B5" s="97" t="s">
        <v>34</v>
      </c>
      <c r="C5" s="6">
        <v>1100</v>
      </c>
      <c r="D5" s="7">
        <v>320</v>
      </c>
      <c r="E5" s="6">
        <v>460</v>
      </c>
      <c r="F5" s="6">
        <v>951</v>
      </c>
      <c r="G5" s="116">
        <f t="shared" ref="G5:G10" si="0">E5/D5</f>
        <v>1.4375</v>
      </c>
      <c r="H5" s="116">
        <f t="shared" ref="H5:H10" si="1">E5/F5</f>
        <v>0.48370136698212407</v>
      </c>
    </row>
    <row r="6" spans="1:8" ht="20.100000000000001" customHeight="1" x14ac:dyDescent="0.2">
      <c r="A6" s="95" t="s">
        <v>155</v>
      </c>
      <c r="B6" s="97" t="s">
        <v>35</v>
      </c>
      <c r="C6" s="6">
        <v>430</v>
      </c>
      <c r="D6" s="7">
        <v>610</v>
      </c>
      <c r="E6" s="6">
        <v>741</v>
      </c>
      <c r="F6" s="6">
        <v>308</v>
      </c>
      <c r="G6" s="116">
        <f t="shared" si="0"/>
        <v>1.2147540983606557</v>
      </c>
      <c r="H6" s="116">
        <f t="shared" si="1"/>
        <v>2.4058441558441559</v>
      </c>
    </row>
    <row r="7" spans="1:8" ht="20.100000000000001" customHeight="1" x14ac:dyDescent="0.2">
      <c r="A7" s="95" t="s">
        <v>156</v>
      </c>
      <c r="B7" s="97" t="s">
        <v>36</v>
      </c>
      <c r="C7" s="6">
        <v>6600</v>
      </c>
      <c r="D7" s="7">
        <v>4405</v>
      </c>
      <c r="E7" s="6">
        <v>4616</v>
      </c>
      <c r="F7" s="6">
        <v>273</v>
      </c>
      <c r="G7" s="116">
        <f t="shared" si="0"/>
        <v>1.047900113507378</v>
      </c>
      <c r="H7" s="116">
        <f t="shared" si="1"/>
        <v>16.908424908424909</v>
      </c>
    </row>
    <row r="8" spans="1:8" ht="20.100000000000001" customHeight="1" x14ac:dyDescent="0.2">
      <c r="A8" s="95" t="s">
        <v>157</v>
      </c>
      <c r="B8" s="97" t="s">
        <v>37</v>
      </c>
      <c r="C8" s="6">
        <v>1800</v>
      </c>
      <c r="D8" s="7">
        <v>141.5</v>
      </c>
      <c r="E8" s="6">
        <v>125.5</v>
      </c>
      <c r="F8" s="6">
        <v>2365</v>
      </c>
      <c r="G8" s="116">
        <f t="shared" si="0"/>
        <v>0.88692579505300351</v>
      </c>
      <c r="H8" s="116">
        <f t="shared" si="1"/>
        <v>5.3065539112050739E-2</v>
      </c>
    </row>
    <row r="9" spans="1:8" ht="20.100000000000001" customHeight="1" x14ac:dyDescent="0.2">
      <c r="A9" s="95" t="s">
        <v>158</v>
      </c>
      <c r="B9" s="98" t="s">
        <v>159</v>
      </c>
      <c r="C9" s="6"/>
      <c r="D9" s="7">
        <v>0</v>
      </c>
      <c r="E9" s="6"/>
      <c r="F9" s="6"/>
      <c r="G9" s="116" t="e">
        <f t="shared" si="0"/>
        <v>#DIV/0!</v>
      </c>
      <c r="H9" s="116" t="e">
        <f t="shared" si="1"/>
        <v>#DIV/0!</v>
      </c>
    </row>
    <row r="10" spans="1:8" ht="20.100000000000001" customHeight="1" x14ac:dyDescent="0.2">
      <c r="A10" s="11">
        <v>1</v>
      </c>
      <c r="B10" s="9" t="s">
        <v>38</v>
      </c>
      <c r="C10" s="122">
        <f t="shared" ref="C10:F10" si="2">SUM(C4:C9)</f>
        <v>10230</v>
      </c>
      <c r="D10" s="122">
        <f t="shared" si="2"/>
        <v>5476.5</v>
      </c>
      <c r="E10" s="122">
        <f t="shared" si="2"/>
        <v>5942.5</v>
      </c>
      <c r="F10" s="122">
        <f t="shared" si="2"/>
        <v>8540</v>
      </c>
      <c r="G10" s="124">
        <f t="shared" si="0"/>
        <v>1.0850908426915</v>
      </c>
      <c r="H10" s="124">
        <f t="shared" si="1"/>
        <v>0.69584309133489464</v>
      </c>
    </row>
    <row r="11" spans="1:8" ht="20.100000000000001" customHeight="1" x14ac:dyDescent="0.2">
      <c r="A11" s="95" t="s">
        <v>154</v>
      </c>
      <c r="B11" s="97" t="s">
        <v>39</v>
      </c>
      <c r="C11" s="6">
        <v>3500</v>
      </c>
      <c r="D11" s="6">
        <v>4797.2</v>
      </c>
      <c r="E11" s="6">
        <v>2900</v>
      </c>
      <c r="F11" s="6">
        <v>3564.8</v>
      </c>
      <c r="G11" s="116">
        <f>E11/D11</f>
        <v>0.6045193029267073</v>
      </c>
      <c r="H11" s="116">
        <f>F11/E11</f>
        <v>1.2292413793103449</v>
      </c>
    </row>
    <row r="12" spans="1:8" ht="20.100000000000001" customHeight="1" x14ac:dyDescent="0.2">
      <c r="A12" s="95" t="s">
        <v>156</v>
      </c>
      <c r="B12" s="97" t="s">
        <v>40</v>
      </c>
      <c r="C12" s="6">
        <v>4500</v>
      </c>
      <c r="D12" s="6">
        <v>4150</v>
      </c>
      <c r="E12" s="6">
        <v>3800</v>
      </c>
      <c r="F12" s="6">
        <v>10200</v>
      </c>
      <c r="G12" s="116">
        <f>E12/D12</f>
        <v>0.91566265060240959</v>
      </c>
      <c r="H12" s="116">
        <f>F12/E12</f>
        <v>2.6842105263157894</v>
      </c>
    </row>
    <row r="13" spans="1:8" ht="20.100000000000001" customHeight="1" x14ac:dyDescent="0.2">
      <c r="A13" s="11">
        <v>2</v>
      </c>
      <c r="B13" s="9" t="s">
        <v>41</v>
      </c>
      <c r="C13" s="10">
        <f t="shared" ref="C13:F13" si="3">SUM(C11:C12)</f>
        <v>8000</v>
      </c>
      <c r="D13" s="10">
        <f t="shared" si="3"/>
        <v>8947.2000000000007</v>
      </c>
      <c r="E13" s="10">
        <f t="shared" si="3"/>
        <v>6700</v>
      </c>
      <c r="F13" s="10">
        <f t="shared" si="3"/>
        <v>13764.8</v>
      </c>
      <c r="G13" s="117">
        <v>0.50284621773133087</v>
      </c>
      <c r="H13" s="117">
        <v>0.85172634856671858</v>
      </c>
    </row>
    <row r="14" spans="1:8" ht="20.100000000000001" customHeight="1" x14ac:dyDescent="0.2">
      <c r="A14" s="95" t="s">
        <v>153</v>
      </c>
      <c r="B14" s="97" t="s">
        <v>42</v>
      </c>
      <c r="C14" s="6">
        <v>250000</v>
      </c>
      <c r="D14" s="7">
        <v>78756.070000000007</v>
      </c>
      <c r="E14" s="6">
        <v>224648.8</v>
      </c>
      <c r="F14" s="6">
        <v>209051.09</v>
      </c>
      <c r="G14" s="116">
        <f>E14/D14</f>
        <v>2.8524633085424393</v>
      </c>
      <c r="H14" s="116">
        <f>F14/E14</f>
        <v>0.93056846954001093</v>
      </c>
    </row>
    <row r="15" spans="1:8" ht="20.100000000000001" customHeight="1" x14ac:dyDescent="0.2">
      <c r="A15" s="95" t="s">
        <v>154</v>
      </c>
      <c r="B15" s="97" t="s">
        <v>43</v>
      </c>
      <c r="C15" s="6">
        <v>18000</v>
      </c>
      <c r="D15" s="7">
        <v>21890</v>
      </c>
      <c r="E15" s="6">
        <v>19110</v>
      </c>
      <c r="F15" s="6">
        <v>18590</v>
      </c>
      <c r="G15" s="116">
        <f t="shared" ref="G15:G17" si="4">E15/D15</f>
        <v>0.87300137048880766</v>
      </c>
      <c r="H15" s="116">
        <f t="shared" ref="H15:H17" si="5">F15/E15</f>
        <v>0.97278911564625847</v>
      </c>
    </row>
    <row r="16" spans="1:8" ht="20.100000000000001" customHeight="1" x14ac:dyDescent="0.2">
      <c r="A16" s="95" t="s">
        <v>155</v>
      </c>
      <c r="B16" s="97" t="s">
        <v>44</v>
      </c>
      <c r="C16" s="6">
        <v>9000</v>
      </c>
      <c r="D16" s="7">
        <v>7872</v>
      </c>
      <c r="E16" s="6">
        <v>9314.94</v>
      </c>
      <c r="F16" s="6">
        <v>6811.94</v>
      </c>
      <c r="G16" s="116">
        <f t="shared" si="4"/>
        <v>1.1833003048780488</v>
      </c>
      <c r="H16" s="116">
        <f t="shared" si="5"/>
        <v>0.73129188164389669</v>
      </c>
    </row>
    <row r="17" spans="1:8" ht="20.100000000000001" customHeight="1" x14ac:dyDescent="0.2">
      <c r="A17" s="11">
        <v>3</v>
      </c>
      <c r="B17" s="9" t="s">
        <v>45</v>
      </c>
      <c r="C17" s="122">
        <f t="shared" ref="C17:F17" si="6">SUM(C14:C16)</f>
        <v>277000</v>
      </c>
      <c r="D17" s="122">
        <f t="shared" si="6"/>
        <v>108518.07</v>
      </c>
      <c r="E17" s="122">
        <f t="shared" si="6"/>
        <v>253073.74</v>
      </c>
      <c r="F17" s="122">
        <f t="shared" si="6"/>
        <v>234453.03</v>
      </c>
      <c r="G17" s="124">
        <f t="shared" si="4"/>
        <v>2.3320884715328973</v>
      </c>
      <c r="H17" s="124">
        <f t="shared" si="5"/>
        <v>0.9264218010134122</v>
      </c>
    </row>
    <row r="18" spans="1:8" ht="20.100000000000001" customHeight="1" x14ac:dyDescent="0.2">
      <c r="A18" s="95" t="s">
        <v>153</v>
      </c>
      <c r="B18" s="97" t="s">
        <v>46</v>
      </c>
      <c r="C18" s="6">
        <v>1600</v>
      </c>
      <c r="D18" s="7">
        <v>740</v>
      </c>
      <c r="E18" s="6">
        <v>1150</v>
      </c>
      <c r="F18" s="6">
        <v>1316</v>
      </c>
      <c r="G18" s="116">
        <f>E18/D18</f>
        <v>1.5540540540540539</v>
      </c>
      <c r="H18" s="116">
        <f>F18/E18</f>
        <v>1.1443478260869566</v>
      </c>
    </row>
    <row r="19" spans="1:8" ht="20.100000000000001" customHeight="1" x14ac:dyDescent="0.2">
      <c r="A19" s="95" t="s">
        <v>154</v>
      </c>
      <c r="B19" s="97" t="s">
        <v>47</v>
      </c>
      <c r="C19" s="6">
        <v>7600</v>
      </c>
      <c r="D19" s="7">
        <v>6022.5</v>
      </c>
      <c r="E19" s="6">
        <v>3271.32</v>
      </c>
      <c r="F19" s="6">
        <v>6835</v>
      </c>
      <c r="G19" s="116">
        <f t="shared" ref="G19:G24" si="7">E19/D19</f>
        <v>0.54318306351183065</v>
      </c>
      <c r="H19" s="116">
        <f t="shared" ref="H19:H24" si="8">F19/E19</f>
        <v>2.0893706516024113</v>
      </c>
    </row>
    <row r="20" spans="1:8" ht="20.100000000000001" customHeight="1" x14ac:dyDescent="0.2">
      <c r="A20" s="95" t="s">
        <v>155</v>
      </c>
      <c r="B20" s="97" t="s">
        <v>160</v>
      </c>
      <c r="C20" s="6"/>
      <c r="D20" s="7"/>
      <c r="E20" s="6"/>
      <c r="F20" s="6"/>
      <c r="G20" s="116" t="e">
        <f t="shared" si="7"/>
        <v>#DIV/0!</v>
      </c>
      <c r="H20" s="116" t="e">
        <f t="shared" si="8"/>
        <v>#DIV/0!</v>
      </c>
    </row>
    <row r="21" spans="1:8" ht="20.100000000000001" customHeight="1" x14ac:dyDescent="0.2">
      <c r="A21" s="95" t="s">
        <v>156</v>
      </c>
      <c r="B21" s="97" t="s">
        <v>161</v>
      </c>
      <c r="C21" s="6"/>
      <c r="D21" s="7">
        <v>0</v>
      </c>
      <c r="E21" s="6"/>
      <c r="F21" s="6"/>
      <c r="G21" s="116" t="e">
        <f t="shared" si="7"/>
        <v>#DIV/0!</v>
      </c>
      <c r="H21" s="116" t="e">
        <f t="shared" si="8"/>
        <v>#DIV/0!</v>
      </c>
    </row>
    <row r="22" spans="1:8" ht="20.100000000000001" customHeight="1" x14ac:dyDescent="0.2">
      <c r="A22" s="95" t="s">
        <v>157</v>
      </c>
      <c r="B22" s="97" t="s">
        <v>49</v>
      </c>
      <c r="C22" s="6">
        <v>1900</v>
      </c>
      <c r="D22" s="7">
        <v>1200</v>
      </c>
      <c r="E22" s="6">
        <v>1200</v>
      </c>
      <c r="F22" s="6">
        <v>1256</v>
      </c>
      <c r="G22" s="116">
        <f t="shared" si="7"/>
        <v>1</v>
      </c>
      <c r="H22" s="116">
        <f t="shared" si="8"/>
        <v>1.0466666666666666</v>
      </c>
    </row>
    <row r="23" spans="1:8" ht="20.100000000000001" customHeight="1" x14ac:dyDescent="0.2">
      <c r="A23" s="95" t="s">
        <v>158</v>
      </c>
      <c r="B23" s="98" t="s">
        <v>48</v>
      </c>
      <c r="C23" s="6">
        <v>750</v>
      </c>
      <c r="D23" s="7">
        <v>0</v>
      </c>
      <c r="E23" s="6">
        <v>0</v>
      </c>
      <c r="F23" s="6">
        <v>620.5</v>
      </c>
      <c r="G23" s="116" t="e">
        <f t="shared" si="7"/>
        <v>#DIV/0!</v>
      </c>
      <c r="H23" s="116" t="e">
        <f t="shared" si="8"/>
        <v>#DIV/0!</v>
      </c>
    </row>
    <row r="24" spans="1:8" ht="20.100000000000001" customHeight="1" x14ac:dyDescent="0.2">
      <c r="A24" s="11">
        <v>4</v>
      </c>
      <c r="B24" s="11" t="s">
        <v>50</v>
      </c>
      <c r="C24" s="122">
        <f>C18+C19+C20+C21+C22+C23</f>
        <v>11850</v>
      </c>
      <c r="D24" s="122">
        <f>SUM(D18:D23)</f>
        <v>7962.5</v>
      </c>
      <c r="E24" s="122">
        <f>SUM(E18:E23)</f>
        <v>5621.32</v>
      </c>
      <c r="F24" s="122">
        <f>SUM(F18:F23)</f>
        <v>10027.5</v>
      </c>
      <c r="G24" s="124">
        <f t="shared" si="7"/>
        <v>0.70597425431711147</v>
      </c>
      <c r="H24" s="124">
        <f t="shared" si="8"/>
        <v>1.7838336903076146</v>
      </c>
    </row>
    <row r="25" spans="1:8" ht="20.100000000000001" customHeight="1" x14ac:dyDescent="0.2">
      <c r="A25" s="95" t="s">
        <v>153</v>
      </c>
      <c r="B25" s="96" t="s">
        <v>51</v>
      </c>
      <c r="C25" s="6">
        <v>5100</v>
      </c>
      <c r="D25" s="7">
        <v>2678</v>
      </c>
      <c r="E25" s="7">
        <v>4267</v>
      </c>
      <c r="F25" s="7">
        <v>11288.75</v>
      </c>
      <c r="G25" s="116">
        <f t="shared" ref="G25:H32" si="9">E25/D25</f>
        <v>1.5933532486930546</v>
      </c>
      <c r="H25" s="116">
        <f t="shared" si="9"/>
        <v>2.6455940942113898</v>
      </c>
    </row>
    <row r="26" spans="1:8" ht="20.100000000000001" customHeight="1" x14ac:dyDescent="0.2">
      <c r="A26" s="11">
        <v>5</v>
      </c>
      <c r="B26" s="9" t="s">
        <v>52</v>
      </c>
      <c r="C26" s="122">
        <f t="shared" ref="C26:F26" si="10">SUM(C25:C25)</f>
        <v>5100</v>
      </c>
      <c r="D26" s="122">
        <f t="shared" si="10"/>
        <v>2678</v>
      </c>
      <c r="E26" s="122">
        <f t="shared" si="10"/>
        <v>4267</v>
      </c>
      <c r="F26" s="122">
        <f t="shared" si="10"/>
        <v>11288.75</v>
      </c>
      <c r="G26" s="124">
        <f t="shared" si="9"/>
        <v>1.5933532486930546</v>
      </c>
      <c r="H26" s="124">
        <f t="shared" si="9"/>
        <v>2.6455940942113898</v>
      </c>
    </row>
    <row r="27" spans="1:8" ht="20.100000000000001" customHeight="1" x14ac:dyDescent="0.2">
      <c r="A27" s="95" t="s">
        <v>153</v>
      </c>
      <c r="B27" s="97" t="s">
        <v>53</v>
      </c>
      <c r="C27" s="6">
        <v>600</v>
      </c>
      <c r="D27" s="6">
        <v>0</v>
      </c>
      <c r="E27" s="6">
        <v>0</v>
      </c>
      <c r="F27" s="6">
        <v>500</v>
      </c>
      <c r="G27" s="116" t="e">
        <f t="shared" si="9"/>
        <v>#DIV/0!</v>
      </c>
      <c r="H27" s="116" t="e">
        <f t="shared" si="9"/>
        <v>#DIV/0!</v>
      </c>
    </row>
    <row r="28" spans="1:8" ht="20.100000000000001" customHeight="1" x14ac:dyDescent="0.2">
      <c r="A28" s="95" t="s">
        <v>154</v>
      </c>
      <c r="B28" s="97" t="s">
        <v>54</v>
      </c>
      <c r="C28" s="6">
        <v>22000</v>
      </c>
      <c r="D28" s="6">
        <v>31275</v>
      </c>
      <c r="E28" s="6">
        <v>40817.5</v>
      </c>
      <c r="F28" s="6">
        <v>26792.5</v>
      </c>
      <c r="G28" s="116">
        <f t="shared" si="9"/>
        <v>1.3051159072741807</v>
      </c>
      <c r="H28" s="116">
        <f t="shared" si="9"/>
        <v>0.65639737857536595</v>
      </c>
    </row>
    <row r="29" spans="1:8" ht="20.100000000000001" customHeight="1" x14ac:dyDescent="0.2">
      <c r="A29" s="11">
        <v>6</v>
      </c>
      <c r="B29" s="9" t="s">
        <v>55</v>
      </c>
      <c r="C29" s="122">
        <f t="shared" ref="C29:F29" si="11">SUM(C27:C28)</f>
        <v>22600</v>
      </c>
      <c r="D29" s="122">
        <f t="shared" si="11"/>
        <v>31275</v>
      </c>
      <c r="E29" s="122">
        <f t="shared" si="11"/>
        <v>40817.5</v>
      </c>
      <c r="F29" s="122">
        <f t="shared" si="11"/>
        <v>27292.5</v>
      </c>
      <c r="G29" s="124">
        <f t="shared" si="9"/>
        <v>1.3051159072741807</v>
      </c>
      <c r="H29" s="124">
        <f t="shared" si="9"/>
        <v>0.66864702639799101</v>
      </c>
    </row>
    <row r="30" spans="1:8" ht="20.100000000000001" customHeight="1" x14ac:dyDescent="0.2">
      <c r="A30" s="95" t="s">
        <v>154</v>
      </c>
      <c r="B30" s="97" t="s">
        <v>56</v>
      </c>
      <c r="C30" s="6">
        <v>20400</v>
      </c>
      <c r="D30" s="6">
        <v>8442</v>
      </c>
      <c r="E30" s="6">
        <v>7472</v>
      </c>
      <c r="F30" s="6">
        <v>18354</v>
      </c>
      <c r="G30" s="116">
        <f t="shared" si="9"/>
        <v>0.88509831793413885</v>
      </c>
      <c r="H30" s="116">
        <f t="shared" si="9"/>
        <v>2.456370449678801</v>
      </c>
    </row>
    <row r="31" spans="1:8" ht="20.100000000000001" customHeight="1" x14ac:dyDescent="0.2">
      <c r="A31" s="11">
        <v>7</v>
      </c>
      <c r="B31" s="99" t="s">
        <v>57</v>
      </c>
      <c r="C31" s="122">
        <f t="shared" ref="C31:F31" si="12">SUM(C30:C30)</f>
        <v>20400</v>
      </c>
      <c r="D31" s="122">
        <f t="shared" si="12"/>
        <v>8442</v>
      </c>
      <c r="E31" s="122">
        <f t="shared" si="12"/>
        <v>7472</v>
      </c>
      <c r="F31" s="122">
        <f t="shared" si="12"/>
        <v>18354</v>
      </c>
      <c r="G31" s="123">
        <f t="shared" si="9"/>
        <v>0.88509831793413885</v>
      </c>
      <c r="H31" s="123">
        <f t="shared" si="9"/>
        <v>2.456370449678801</v>
      </c>
    </row>
    <row r="32" spans="1:8" ht="20.100000000000001" customHeight="1" x14ac:dyDescent="0.2">
      <c r="A32" s="95" t="s">
        <v>153</v>
      </c>
      <c r="B32" s="97" t="s">
        <v>58</v>
      </c>
      <c r="C32" s="6">
        <v>145000</v>
      </c>
      <c r="D32" s="7">
        <v>143957.35999999999</v>
      </c>
      <c r="E32" s="6">
        <v>65191.82</v>
      </c>
      <c r="F32" s="6">
        <v>289901.87</v>
      </c>
      <c r="G32" s="116">
        <f t="shared" si="9"/>
        <v>0.45285506763947331</v>
      </c>
      <c r="H32" s="116">
        <f t="shared" si="9"/>
        <v>4.4469056087098044</v>
      </c>
    </row>
    <row r="33" spans="1:8" ht="20.100000000000001" customHeight="1" x14ac:dyDescent="0.2">
      <c r="A33" s="95" t="s">
        <v>154</v>
      </c>
      <c r="B33" s="97" t="s">
        <v>59</v>
      </c>
      <c r="C33" s="8">
        <v>4100</v>
      </c>
      <c r="D33" s="7">
        <v>1348.28</v>
      </c>
      <c r="E33" s="6">
        <v>0</v>
      </c>
      <c r="F33" s="6">
        <v>422</v>
      </c>
      <c r="G33" s="116">
        <f t="shared" ref="G33:G37" si="13">E33/D33</f>
        <v>0</v>
      </c>
      <c r="H33" s="116" t="e">
        <f t="shared" ref="H33:H37" si="14">F33/E33</f>
        <v>#DIV/0!</v>
      </c>
    </row>
    <row r="34" spans="1:8" ht="20.100000000000001" customHeight="1" x14ac:dyDescent="0.2">
      <c r="A34" s="95" t="s">
        <v>155</v>
      </c>
      <c r="B34" s="97" t="s">
        <v>60</v>
      </c>
      <c r="C34" s="8">
        <v>3900</v>
      </c>
      <c r="D34" s="7">
        <v>2930.57</v>
      </c>
      <c r="E34" s="6">
        <v>1688.4</v>
      </c>
      <c r="F34" s="6">
        <v>358.81</v>
      </c>
      <c r="G34" s="116">
        <f t="shared" si="13"/>
        <v>0.57613365318009802</v>
      </c>
      <c r="H34" s="116">
        <f t="shared" si="14"/>
        <v>0.21251480691779198</v>
      </c>
    </row>
    <row r="35" spans="1:8" ht="20.100000000000001" customHeight="1" x14ac:dyDescent="0.2">
      <c r="A35" s="95" t="s">
        <v>156</v>
      </c>
      <c r="B35" s="97" t="s">
        <v>61</v>
      </c>
      <c r="C35" s="8">
        <v>3600</v>
      </c>
      <c r="D35" s="7">
        <v>209.5</v>
      </c>
      <c r="E35" s="6">
        <v>523.37</v>
      </c>
      <c r="F35" s="6">
        <v>2815.48</v>
      </c>
      <c r="G35" s="116">
        <f t="shared" si="13"/>
        <v>2.4981861575178996</v>
      </c>
      <c r="H35" s="116">
        <f t="shared" si="14"/>
        <v>5.3795211800447102</v>
      </c>
    </row>
    <row r="36" spans="1:8" ht="20.100000000000001" customHeight="1" x14ac:dyDescent="0.2">
      <c r="A36" s="95" t="s">
        <v>157</v>
      </c>
      <c r="B36" s="5" t="s">
        <v>162</v>
      </c>
      <c r="C36" s="8">
        <v>3000</v>
      </c>
      <c r="D36" s="7"/>
      <c r="E36" s="6">
        <v>1298.07</v>
      </c>
      <c r="F36" s="6"/>
      <c r="G36" s="116" t="e">
        <f t="shared" si="13"/>
        <v>#DIV/0!</v>
      </c>
      <c r="H36" s="116">
        <f t="shared" si="14"/>
        <v>0</v>
      </c>
    </row>
    <row r="37" spans="1:8" ht="20.100000000000001" customHeight="1" x14ac:dyDescent="0.2">
      <c r="A37" s="11">
        <v>8</v>
      </c>
      <c r="B37" s="13" t="s">
        <v>62</v>
      </c>
      <c r="C37" s="125">
        <f>SUM(C32:C36)</f>
        <v>159600</v>
      </c>
      <c r="D37" s="125">
        <f>SUM(D32:D36)</f>
        <v>148445.71</v>
      </c>
      <c r="E37" s="125">
        <f>E32+E33+E34+E35+E36</f>
        <v>68701.66</v>
      </c>
      <c r="F37" s="125">
        <f>F32+F33+F34+F35+F36</f>
        <v>293498.15999999997</v>
      </c>
      <c r="G37" s="123">
        <f t="shared" si="13"/>
        <v>0.46280663819789747</v>
      </c>
      <c r="H37" s="123">
        <f t="shared" si="14"/>
        <v>4.2720679529432033</v>
      </c>
    </row>
    <row r="38" spans="1:8" ht="20.100000000000001" customHeight="1" x14ac:dyDescent="0.2">
      <c r="A38" s="100">
        <v>9</v>
      </c>
      <c r="B38" s="14" t="s">
        <v>63</v>
      </c>
      <c r="C38" s="20">
        <v>10100</v>
      </c>
      <c r="D38" s="20">
        <v>6804.7</v>
      </c>
      <c r="E38" s="20">
        <v>7771.7</v>
      </c>
      <c r="F38" s="20">
        <v>9419.1</v>
      </c>
      <c r="G38" s="118">
        <f>E38/D38</f>
        <v>1.1421076608814495</v>
      </c>
      <c r="H38" s="118">
        <f>F38/E38</f>
        <v>1.2119742141359033</v>
      </c>
    </row>
    <row r="39" spans="1:8" ht="20.100000000000001" customHeight="1" x14ac:dyDescent="0.2">
      <c r="A39" s="100">
        <v>10</v>
      </c>
      <c r="B39" s="14" t="s">
        <v>64</v>
      </c>
      <c r="C39" s="20">
        <v>2250</v>
      </c>
      <c r="D39" s="20">
        <v>814</v>
      </c>
      <c r="E39" s="20">
        <v>281</v>
      </c>
      <c r="F39" s="20">
        <v>2292</v>
      </c>
      <c r="G39" s="118">
        <f t="shared" ref="G39:G41" si="15">E39/D39</f>
        <v>0.34520884520884521</v>
      </c>
      <c r="H39" s="118">
        <f t="shared" ref="H39:H41" si="16">F39/E39</f>
        <v>8.1565836298932393</v>
      </c>
    </row>
    <row r="40" spans="1:8" ht="20.100000000000001" customHeight="1" x14ac:dyDescent="0.2">
      <c r="A40" s="15">
        <v>11</v>
      </c>
      <c r="B40" s="14" t="s">
        <v>65</v>
      </c>
      <c r="C40" s="20">
        <v>39000</v>
      </c>
      <c r="D40" s="20">
        <v>41006.5</v>
      </c>
      <c r="E40" s="20">
        <v>38609.5</v>
      </c>
      <c r="F40" s="20">
        <v>36183.5</v>
      </c>
      <c r="G40" s="118">
        <f t="shared" si="15"/>
        <v>0.94154585248680089</v>
      </c>
      <c r="H40" s="118">
        <f t="shared" si="16"/>
        <v>0.93716572346184224</v>
      </c>
    </row>
    <row r="41" spans="1:8" ht="20.100000000000001" customHeight="1" thickBot="1" x14ac:dyDescent="0.3">
      <c r="A41" s="101" t="s">
        <v>66</v>
      </c>
      <c r="B41" s="102" t="s">
        <v>163</v>
      </c>
      <c r="C41" s="126">
        <f t="shared" ref="C41:F41" si="17">C37+C24+C13+C26+C31+C29+C10+C17+C40+C39+C38</f>
        <v>566130</v>
      </c>
      <c r="D41" s="126">
        <f t="shared" si="17"/>
        <v>370370.18</v>
      </c>
      <c r="E41" s="126">
        <f t="shared" si="17"/>
        <v>439257.92</v>
      </c>
      <c r="F41" s="126">
        <f t="shared" si="17"/>
        <v>665113.34</v>
      </c>
      <c r="G41" s="124">
        <f t="shared" si="15"/>
        <v>1.1859969936024546</v>
      </c>
      <c r="H41" s="124">
        <f t="shared" si="16"/>
        <v>1.514174952155672</v>
      </c>
    </row>
    <row r="42" spans="1:8" ht="20.100000000000001" customHeight="1" thickTop="1" x14ac:dyDescent="0.25">
      <c r="A42" s="100">
        <v>1</v>
      </c>
      <c r="B42" s="16" t="s">
        <v>67</v>
      </c>
      <c r="C42" s="109"/>
      <c r="D42" s="17">
        <v>124389</v>
      </c>
      <c r="E42" s="110">
        <v>124389</v>
      </c>
      <c r="F42" s="110">
        <v>57681</v>
      </c>
      <c r="G42" s="120">
        <f>E42/D42</f>
        <v>1</v>
      </c>
      <c r="H42" s="120">
        <f>F42/E42</f>
        <v>0.46371463714637146</v>
      </c>
    </row>
    <row r="43" spans="1:8" ht="20.100000000000001" customHeight="1" x14ac:dyDescent="0.25">
      <c r="A43" s="100">
        <v>2</v>
      </c>
      <c r="B43" s="16" t="s">
        <v>68</v>
      </c>
      <c r="C43" s="111"/>
      <c r="D43" s="8">
        <v>9019.84</v>
      </c>
      <c r="E43" s="110">
        <v>9019.84</v>
      </c>
      <c r="F43" s="110">
        <v>4932.2700000000004</v>
      </c>
      <c r="G43" s="120">
        <f t="shared" ref="G43:G45" si="18">E43/D43</f>
        <v>1</v>
      </c>
      <c r="H43" s="120">
        <f t="shared" ref="H43:H45" si="19">F43/E43</f>
        <v>0.5468245556462199</v>
      </c>
    </row>
    <row r="44" spans="1:8" ht="20.100000000000001" customHeight="1" x14ac:dyDescent="0.2">
      <c r="A44" s="103">
        <v>3</v>
      </c>
      <c r="B44" s="16" t="s">
        <v>69</v>
      </c>
      <c r="C44" s="18"/>
      <c r="D44" s="18"/>
      <c r="E44" s="17">
        <v>0</v>
      </c>
      <c r="F44" s="17"/>
      <c r="G44" s="120" t="e">
        <f t="shared" si="18"/>
        <v>#DIV/0!</v>
      </c>
      <c r="H44" s="120" t="e">
        <f t="shared" si="19"/>
        <v>#DIV/0!</v>
      </c>
    </row>
    <row r="45" spans="1:8" ht="20.100000000000001" customHeight="1" thickBot="1" x14ac:dyDescent="0.3">
      <c r="A45" s="101" t="s">
        <v>70</v>
      </c>
      <c r="B45" s="102" t="s">
        <v>164</v>
      </c>
      <c r="C45" s="108">
        <f t="shared" ref="C45:F45" si="20">SUM(C42:C44)</f>
        <v>0</v>
      </c>
      <c r="D45" s="108">
        <f t="shared" si="20"/>
        <v>133408.84</v>
      </c>
      <c r="E45" s="108">
        <f t="shared" si="20"/>
        <v>133408.84</v>
      </c>
      <c r="F45" s="108">
        <f t="shared" si="20"/>
        <v>62613.270000000004</v>
      </c>
      <c r="G45" s="127">
        <f t="shared" si="18"/>
        <v>1</v>
      </c>
      <c r="H45" s="127">
        <f t="shared" si="19"/>
        <v>0.46933374130230054</v>
      </c>
    </row>
    <row r="46" spans="1:8" ht="20.100000000000001" customHeight="1" thickTop="1" thickBot="1" x14ac:dyDescent="0.3">
      <c r="A46" s="101" t="s">
        <v>72</v>
      </c>
      <c r="B46" s="104" t="s">
        <v>165</v>
      </c>
      <c r="C46" s="112">
        <f t="shared" ref="C46:F46" si="21">C41+C45</f>
        <v>566130</v>
      </c>
      <c r="D46" s="112">
        <f t="shared" si="21"/>
        <v>503779.02</v>
      </c>
      <c r="E46" s="112">
        <f t="shared" si="21"/>
        <v>572666.76</v>
      </c>
      <c r="F46" s="112">
        <f t="shared" si="21"/>
        <v>727726.61</v>
      </c>
      <c r="G46" s="119">
        <v>0.66997373418862316</v>
      </c>
      <c r="H46" s="119">
        <v>0.65532253875261492</v>
      </c>
    </row>
    <row r="47" spans="1:8" ht="20.100000000000001" customHeight="1" thickTop="1" x14ac:dyDescent="0.25">
      <c r="A47" s="105">
        <v>1</v>
      </c>
      <c r="B47" s="19" t="s">
        <v>71</v>
      </c>
      <c r="C47" s="113"/>
      <c r="D47" s="114">
        <v>0</v>
      </c>
      <c r="E47" s="21">
        <v>0</v>
      </c>
      <c r="F47" s="21">
        <v>145.24</v>
      </c>
      <c r="G47" s="121"/>
      <c r="H47" s="121"/>
    </row>
    <row r="48" spans="1:8" ht="20.100000000000001" customHeight="1" thickBot="1" x14ac:dyDescent="0.3">
      <c r="A48" s="101" t="s">
        <v>166</v>
      </c>
      <c r="B48" s="104" t="s">
        <v>73</v>
      </c>
      <c r="C48" s="108">
        <f t="shared" ref="C48:F48" si="22">SUM(C46:C47)</f>
        <v>566130</v>
      </c>
      <c r="D48" s="108">
        <f t="shared" si="22"/>
        <v>503779.02</v>
      </c>
      <c r="E48" s="108">
        <f t="shared" si="22"/>
        <v>572666.76</v>
      </c>
      <c r="F48" s="108">
        <f t="shared" si="22"/>
        <v>727871.85</v>
      </c>
      <c r="G48" s="119">
        <v>0.66708276390470989</v>
      </c>
      <c r="H48" s="119">
        <v>0.65511883343269717</v>
      </c>
    </row>
    <row r="49" ht="20.100000000000001" customHeight="1" thickTop="1" x14ac:dyDescent="0.2"/>
  </sheetData>
  <mergeCells count="1">
    <mergeCell ref="B2:F2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Shpenzimet Mars</vt:lpstr>
      <vt:lpstr>Te Hyrat Mars</vt:lpstr>
      <vt:lpstr>'Shpenzimet Mars'!Print_Area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2025-01-14T08:45:03Z</dcterms:created>
  <dcterms:modified xsi:type="dcterms:W3CDTF">2026-04-17T08:06:53Z</dcterms:modified>
</cp:coreProperties>
</file>