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66925"/>
  <xr:revisionPtr revIDLastSave="0" documentId="13_ncr:1_{3340B815-C48C-4756-B46A-E6FD3F400F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penzimet Janar " sheetId="1" r:id="rId1"/>
    <sheet name="Te Hyrat Janar" sheetId="2" r:id="rId2"/>
  </sheets>
  <definedNames>
    <definedName name="JR_PAGE_ANCHOR_0_1">'Shpenzimet Janar '!#REF!</definedName>
    <definedName name="_xlnm.Print_Area" localSheetId="0">'Shpenzimet Janar '!$A$1:$F$115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" i="1" l="1"/>
  <c r="D115" i="1"/>
  <c r="E19" i="1"/>
  <c r="E17" i="1"/>
  <c r="E18" i="1"/>
  <c r="D44" i="2"/>
  <c r="D42" i="2"/>
  <c r="F21" i="2"/>
  <c r="F16" i="2"/>
  <c r="F12" i="2"/>
  <c r="F9" i="2"/>
  <c r="F26" i="2"/>
  <c r="F28" i="2"/>
  <c r="F34" i="2"/>
  <c r="H36" i="2"/>
  <c r="H16" i="2"/>
  <c r="E16" i="2"/>
  <c r="E12" i="2"/>
  <c r="E9" i="2"/>
  <c r="D38" i="2"/>
  <c r="C38" i="2"/>
  <c r="D9" i="2"/>
  <c r="D12" i="2"/>
  <c r="D16" i="2"/>
  <c r="D21" i="2"/>
  <c r="C21" i="2"/>
  <c r="D23" i="2"/>
  <c r="D26" i="2"/>
  <c r="D28" i="2"/>
  <c r="D34" i="2"/>
  <c r="B115" i="1"/>
  <c r="C115" i="1"/>
  <c r="B73" i="1"/>
  <c r="B88" i="1"/>
  <c r="F78" i="1"/>
  <c r="F77" i="1"/>
  <c r="F15" i="1"/>
  <c r="F16" i="1"/>
  <c r="F17" i="1"/>
  <c r="F18" i="1"/>
  <c r="F19" i="1"/>
  <c r="F11" i="1"/>
  <c r="F12" i="1"/>
  <c r="F13" i="1"/>
  <c r="F14" i="1"/>
  <c r="E11" i="1"/>
  <c r="E12" i="1"/>
  <c r="E13" i="1"/>
  <c r="E14" i="1"/>
  <c r="E15" i="1"/>
  <c r="E16" i="1"/>
  <c r="C20" i="1"/>
  <c r="D20" i="1"/>
  <c r="D73" i="1"/>
  <c r="C80" i="1"/>
  <c r="D80" i="1"/>
  <c r="C88" i="1"/>
  <c r="D88" i="1"/>
  <c r="E90" i="1"/>
  <c r="F90" i="1"/>
  <c r="E91" i="1"/>
  <c r="F91" i="1"/>
  <c r="E92" i="1"/>
  <c r="F92" i="1"/>
  <c r="E93" i="1"/>
  <c r="F93" i="1"/>
  <c r="E95" i="1"/>
  <c r="F95" i="1"/>
  <c r="E96" i="1"/>
  <c r="F96" i="1"/>
  <c r="E97" i="1"/>
  <c r="F97" i="1"/>
  <c r="E98" i="1"/>
  <c r="F98" i="1"/>
  <c r="E100" i="1"/>
  <c r="F100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B20" i="1"/>
  <c r="E66" i="1"/>
  <c r="F66" i="1"/>
  <c r="E63" i="1"/>
  <c r="F63" i="1"/>
  <c r="F59" i="1"/>
  <c r="F50" i="1"/>
  <c r="E42" i="1"/>
  <c r="F42" i="1"/>
  <c r="E44" i="1"/>
  <c r="F44" i="1"/>
  <c r="F36" i="1"/>
  <c r="F22" i="1"/>
  <c r="F89" i="1"/>
  <c r="E89" i="1"/>
  <c r="F83" i="1"/>
  <c r="E83" i="1"/>
  <c r="F82" i="1"/>
  <c r="E82" i="1"/>
  <c r="F72" i="1"/>
  <c r="E72" i="1"/>
  <c r="F71" i="1"/>
  <c r="E71" i="1"/>
  <c r="F68" i="1"/>
  <c r="E68" i="1"/>
  <c r="F67" i="1"/>
  <c r="E67" i="1"/>
  <c r="F65" i="1"/>
  <c r="E65" i="1"/>
  <c r="F64" i="1"/>
  <c r="E64" i="1"/>
  <c r="F60" i="1"/>
  <c r="E60" i="1"/>
  <c r="F58" i="1"/>
  <c r="E58" i="1"/>
  <c r="F57" i="1"/>
  <c r="E57" i="1"/>
  <c r="F54" i="1"/>
  <c r="E54" i="1"/>
  <c r="F53" i="1"/>
  <c r="E53" i="1"/>
  <c r="F52" i="1"/>
  <c r="E52" i="1"/>
  <c r="F51" i="1"/>
  <c r="E51" i="1"/>
  <c r="E50" i="1"/>
  <c r="F49" i="1"/>
  <c r="E49" i="1"/>
  <c r="F48" i="1"/>
  <c r="E48" i="1"/>
  <c r="F47" i="1"/>
  <c r="E47" i="1"/>
  <c r="F46" i="1"/>
  <c r="E46" i="1"/>
  <c r="F45" i="1"/>
  <c r="E45" i="1"/>
  <c r="F38" i="1"/>
  <c r="E38" i="1"/>
  <c r="F35" i="1"/>
  <c r="E35" i="1"/>
  <c r="F33" i="1"/>
  <c r="E33" i="1"/>
  <c r="F32" i="1"/>
  <c r="E32" i="1"/>
  <c r="F30" i="1"/>
  <c r="E30" i="1"/>
  <c r="F28" i="1"/>
  <c r="E28" i="1"/>
  <c r="F27" i="1"/>
  <c r="E27" i="1"/>
  <c r="F26" i="1"/>
  <c r="E26" i="1"/>
  <c r="F79" i="1"/>
  <c r="E79" i="1"/>
  <c r="F76" i="1"/>
  <c r="E76" i="1"/>
  <c r="F75" i="1"/>
  <c r="E75" i="1"/>
  <c r="F74" i="1"/>
  <c r="E74" i="1"/>
  <c r="F25" i="1"/>
  <c r="E25" i="1"/>
  <c r="F24" i="1"/>
  <c r="E24" i="1"/>
  <c r="F23" i="1"/>
  <c r="E23" i="1"/>
  <c r="E22" i="1"/>
  <c r="F21" i="1"/>
  <c r="E21" i="1"/>
  <c r="F8" i="1"/>
  <c r="E8" i="1"/>
  <c r="F7" i="1"/>
  <c r="E7" i="1"/>
  <c r="F10" i="1"/>
  <c r="E10" i="1"/>
  <c r="F9" i="1"/>
  <c r="E9" i="1"/>
  <c r="F6" i="1"/>
  <c r="E6" i="1"/>
  <c r="H43" i="2"/>
  <c r="G43" i="2"/>
  <c r="H41" i="2"/>
  <c r="G41" i="2"/>
  <c r="H40" i="2"/>
  <c r="G40" i="2"/>
  <c r="H39" i="2"/>
  <c r="G39" i="2"/>
  <c r="H37" i="2"/>
  <c r="G37" i="2"/>
  <c r="G36" i="2"/>
  <c r="H35" i="2"/>
  <c r="G35" i="2"/>
  <c r="E34" i="2"/>
  <c r="C34" i="2"/>
  <c r="H33" i="2"/>
  <c r="G33" i="2"/>
  <c r="H32" i="2"/>
  <c r="G32" i="2"/>
  <c r="H31" i="2"/>
  <c r="G31" i="2"/>
  <c r="H30" i="2"/>
  <c r="G30" i="2"/>
  <c r="H29" i="2"/>
  <c r="G29" i="2"/>
  <c r="E28" i="2"/>
  <c r="C28" i="2"/>
  <c r="H27" i="2"/>
  <c r="G27" i="2"/>
  <c r="E26" i="2"/>
  <c r="C26" i="2"/>
  <c r="H25" i="2"/>
  <c r="G25" i="2"/>
  <c r="H24" i="2"/>
  <c r="G24" i="2"/>
  <c r="F23" i="2"/>
  <c r="E23" i="2"/>
  <c r="C23" i="2"/>
  <c r="H22" i="2"/>
  <c r="G22" i="2"/>
  <c r="E21" i="2"/>
  <c r="H20" i="2"/>
  <c r="G20" i="2"/>
  <c r="H19" i="2"/>
  <c r="G19" i="2"/>
  <c r="H18" i="2"/>
  <c r="G18" i="2"/>
  <c r="H17" i="2"/>
  <c r="G17" i="2"/>
  <c r="C16" i="2"/>
  <c r="H15" i="2"/>
  <c r="G15" i="2"/>
  <c r="H14" i="2"/>
  <c r="G14" i="2"/>
  <c r="H13" i="2"/>
  <c r="G13" i="2"/>
  <c r="C12" i="2"/>
  <c r="H11" i="2"/>
  <c r="G11" i="2"/>
  <c r="H10" i="2"/>
  <c r="G10" i="2"/>
  <c r="C9" i="2"/>
  <c r="H8" i="2"/>
  <c r="G8" i="2"/>
  <c r="H7" i="2"/>
  <c r="G7" i="2"/>
  <c r="H6" i="2"/>
  <c r="G6" i="2"/>
  <c r="H5" i="2"/>
  <c r="G5" i="2"/>
  <c r="H4" i="2"/>
  <c r="G4" i="2"/>
  <c r="H28" i="2" l="1"/>
  <c r="F38" i="2"/>
  <c r="F42" i="2" s="1"/>
  <c r="F44" i="2" s="1"/>
  <c r="H26" i="2"/>
  <c r="H12" i="2"/>
  <c r="G23" i="2"/>
  <c r="G21" i="2"/>
  <c r="C42" i="2"/>
  <c r="C44" i="2" s="1"/>
  <c r="G9" i="2"/>
  <c r="F94" i="1"/>
  <c r="E94" i="1"/>
  <c r="C73" i="1"/>
  <c r="C5" i="1" s="1"/>
  <c r="B80" i="1"/>
  <c r="F80" i="1" s="1"/>
  <c r="E77" i="1"/>
  <c r="E78" i="1"/>
  <c r="H23" i="2"/>
  <c r="E38" i="2"/>
  <c r="G34" i="2"/>
  <c r="H34" i="2"/>
  <c r="F88" i="1"/>
  <c r="E20" i="1"/>
  <c r="F20" i="1"/>
  <c r="F115" i="1"/>
  <c r="E88" i="1"/>
  <c r="E115" i="1"/>
  <c r="E59" i="1"/>
  <c r="F41" i="1"/>
  <c r="E36" i="1"/>
  <c r="E41" i="1"/>
  <c r="F55" i="1"/>
  <c r="E55" i="1"/>
  <c r="G12" i="2"/>
  <c r="G26" i="2"/>
  <c r="H21" i="2"/>
  <c r="H9" i="2"/>
  <c r="G28" i="2"/>
  <c r="G16" i="2"/>
  <c r="B5" i="1" l="1"/>
  <c r="G38" i="2"/>
  <c r="E42" i="2"/>
  <c r="H42" i="2" s="1"/>
  <c r="E80" i="1"/>
  <c r="E73" i="1"/>
  <c r="F73" i="1"/>
  <c r="E44" i="2"/>
  <c r="G42" i="2"/>
  <c r="H38" i="2"/>
  <c r="E5" i="1" l="1"/>
  <c r="F5" i="1"/>
  <c r="H44" i="2"/>
  <c r="G44" i="2"/>
</calcChain>
</file>

<file path=xl/sharedStrings.xml><?xml version="1.0" encoding="utf-8"?>
<sst xmlns="http://schemas.openxmlformats.org/spreadsheetml/2006/main" count="172" uniqueCount="172">
  <si>
    <t xml:space="preserve">      11111  -  PAGA NETO</t>
  </si>
  <si>
    <t xml:space="preserve">      11121  -  TATIMI NË TË ARDHURAT PERSONALE</t>
  </si>
  <si>
    <t xml:space="preserve">      11131  -  KONTRIBUTI PENSIONAL - PUNËTORI</t>
  </si>
  <si>
    <t xml:space="preserve">      11151  -  SINDIKATAT</t>
  </si>
  <si>
    <t xml:space="preserve">      11152  -  ODAT PROFESIONALE</t>
  </si>
  <si>
    <t xml:space="preserve">      11211  -  PËRVOJA E PUNËS</t>
  </si>
  <si>
    <t xml:space="preserve">      11311  -  KONTRIBUTI PENSIONAL - PUNËDHËNËSI</t>
  </si>
  <si>
    <t xml:space="preserve">      11411  -  SHTESA E VEÇANTË PËR TË ZGJEDHURIT</t>
  </si>
  <si>
    <t xml:space="preserve">      11412  -  SHTESA PËR KUSHTE TË TREGUT TË PUNËS</t>
  </si>
  <si>
    <t xml:space="preserve">      11415  -  SHTESA PËR PUNËN PA ORAR TË PARACAKTUAR</t>
  </si>
  <si>
    <t xml:space="preserve">      11611  -  SHTESAT TRANZITORE</t>
  </si>
  <si>
    <t xml:space="preserve">      13210  -  ENERGJIA ELEKTRIKE</t>
  </si>
  <si>
    <t xml:space="preserve">      13220  -  SHËRBIMET E UJËSJELLËSIT DHE KANALIZIMIT</t>
  </si>
  <si>
    <t xml:space="preserve">      13230  -  MBETURINAT</t>
  </si>
  <si>
    <t xml:space="preserve">      13240  -  NGROHJA QENDRORE</t>
  </si>
  <si>
    <t xml:space="preserve">      13250  -  TELEFONIA FIKSE</t>
  </si>
  <si>
    <t xml:space="preserve">      13310  -  INTERNETI</t>
  </si>
  <si>
    <t xml:space="preserve">      13320  -  TELEFONIA MOBILE</t>
  </si>
  <si>
    <t xml:space="preserve">      13330  -  SHËRBIMET POSTARE</t>
  </si>
  <si>
    <t xml:space="preserve">      13410  -  SHËRBIMET E ARSIMIT DHE TRAJNIMIT</t>
  </si>
  <si>
    <t xml:space="preserve">      13720  -  NAFTA PËR NGROHJE QENDRORE</t>
  </si>
  <si>
    <t xml:space="preserve">      13760  -  DRUTË DHE PRODHIMET E DRURIT PËR NGROHJE</t>
  </si>
  <si>
    <t xml:space="preserve">      13950  -  REGJISTRIMI I AUTOMJETEVE</t>
  </si>
  <si>
    <t xml:space="preserve">      14060  -  MIRËMBAJTJA RUTINORE</t>
  </si>
  <si>
    <t xml:space="preserve">      14150  -  QIRAJA PËR PËRDORIME TË TJERA HAPËSINORE</t>
  </si>
  <si>
    <t xml:space="preserve">      14310  -  KOMPENSIMI I PËRFAQËSIMIT BRENDA VENDIT</t>
  </si>
  <si>
    <t xml:space="preserve">      22202  -  TRANSFERET PËR PËRFITUES INDIVIDUAL TJERË</t>
  </si>
  <si>
    <t xml:space="preserve">      22299  -  QIRAJA PËR RASTET SOCIALE</t>
  </si>
  <si>
    <t xml:space="preserve">      31110  -  NDËRTESAT E BANIMIT</t>
  </si>
  <si>
    <t xml:space="preserve">      31123  -  OBJEKTET KULTURORE</t>
  </si>
  <si>
    <t xml:space="preserve">      31129  -  FUSHAT SPORTIVE</t>
  </si>
  <si>
    <t xml:space="preserve">      32140  -  PARQET DHE HAPËSIRAT PUBLIKE</t>
  </si>
  <si>
    <t>Nr</t>
  </si>
  <si>
    <t>BURIMET E TË ARDHURAVE</t>
  </si>
  <si>
    <t>Progresi me planif.</t>
  </si>
  <si>
    <t>Progresit     - 1 vitë</t>
  </si>
  <si>
    <t>50013  -  TAKSA PËR  CERTIFIKATAT E LINDJES</t>
  </si>
  <si>
    <t>50014  -  TAKSA PËR  CERTIFIKATAT E KURORËZIMIT</t>
  </si>
  <si>
    <t>50015  -  TAKSA PËR CERTIFIKATAT E VDEKJES</t>
  </si>
  <si>
    <t>50016  -  TAKSA PËR  CERTIFIKATA TJERA</t>
  </si>
  <si>
    <t xml:space="preserve">50017  -  TAKSA PËR VERIFIKIMIN E  DOKUM. </t>
  </si>
  <si>
    <t>ADMINISTRATA</t>
  </si>
  <si>
    <t>50104  -  GJOBAT NGA INSPEKTORATI</t>
  </si>
  <si>
    <t>50507  -  INSPEKTIMI HIGJIENIK SANITAR</t>
  </si>
  <si>
    <t>INSPEKCIONI</t>
  </si>
  <si>
    <t>40110  -  TATIMI NË PRONË</t>
  </si>
  <si>
    <t>50001  -  TAKSA - REGJISTRIMI I AUTOMJETEVE</t>
  </si>
  <si>
    <t>50408  -  QIRAJA NGA OBJEKTET PUBLIKE</t>
  </si>
  <si>
    <t>FINANCAT</t>
  </si>
  <si>
    <t>50005  -  TAKSA E LEJEVE  TË VOZITJES</t>
  </si>
  <si>
    <t>50008  -  TAKSA PER PARKINGJE</t>
  </si>
  <si>
    <t>50109 -   KOMPENZIMI I DEMEVE</t>
  </si>
  <si>
    <t>50406  -  PRONA PUBLIKE PËR TREGTI TË HAPUR</t>
  </si>
  <si>
    <t>SHERBIMET PUBLIKE</t>
  </si>
  <si>
    <t>50012  -  TAKSA PËR  NDRIMIN E DESTINAC. TE TOKES</t>
  </si>
  <si>
    <t>BUJQESIA</t>
  </si>
  <si>
    <t>50019  -  TAKSA ADMINISTRATIVE-ZGJATJA E ORARIT</t>
  </si>
  <si>
    <t>50029  -  TAKSA  PËR USHTRIMIN E VEPRIMTARISË</t>
  </si>
  <si>
    <t>ZHVILLIMI EKONOMIK</t>
  </si>
  <si>
    <t>50504  -  TAKSA  PËR MATJEN E TOKËS NË TEREN</t>
  </si>
  <si>
    <t>KADASTËR</t>
  </si>
  <si>
    <t>50009  -  TAKSA PËR LEJE NDËRTIMI</t>
  </si>
  <si>
    <t>50011  -  TAKSA PËR  REGJISTR. E TRASHËG.</t>
  </si>
  <si>
    <t>50026  -  TAKSA PËR LEGALIZIMIN E OBJEKTEVE</t>
  </si>
  <si>
    <t>50405  -  SHFRYTËZIMI I PRONËS PUBLIKE</t>
  </si>
  <si>
    <t>50408   -  QIRAJA PER SHFRYTZIMIN E BANESAVE</t>
  </si>
  <si>
    <t>URBANIZMI</t>
  </si>
  <si>
    <t>SHENDETËSIA</t>
  </si>
  <si>
    <t>KULTURA</t>
  </si>
  <si>
    <t xml:space="preserve">ARSIMI </t>
  </si>
  <si>
    <t>I</t>
  </si>
  <si>
    <t>TOTALI I TE HYRAVA DIREKTE</t>
  </si>
  <si>
    <t>TE HYRAT NGA TRAFIKU</t>
  </si>
  <si>
    <t>TE HYRAT NGA GJYKATA</t>
  </si>
  <si>
    <t>TE HYRAT NGA PYJET</t>
  </si>
  <si>
    <t>II</t>
  </si>
  <si>
    <t>TOTALI ME TE HYRT INDIREKTE</t>
  </si>
  <si>
    <t>DONACIONET</t>
  </si>
  <si>
    <t>III</t>
  </si>
  <si>
    <t>TOTALI ME DONACIONE</t>
  </si>
  <si>
    <t xml:space="preserve">  632GRAMA4059 </t>
  </si>
  <si>
    <t>Përshkrim</t>
  </si>
  <si>
    <t>Krahasimi       - 1 vite</t>
  </si>
  <si>
    <t>Krahasimi       - 2 vite</t>
  </si>
  <si>
    <t xml:space="preserve">      13130  -  SHPENZIMET E UDHËT.ZYRTAR BRENDA VENDIT</t>
  </si>
  <si>
    <t xml:space="preserve">      13140  -  SHPENZIMET E UDHËT. ZYRTAR JASHTË VENDIT</t>
  </si>
  <si>
    <t xml:space="preserve">      13141  -  SHPENZIME TE VOGLA - PARA XHEPI</t>
  </si>
  <si>
    <t xml:space="preserve">      13142  -  AKOMODIMI - UDHËT. ZYRTARE JASHTË VEND</t>
  </si>
  <si>
    <t xml:space="preserve">      13143  -  SHPENZIMET TJERA - ZYRTAR  JASHTË VEND</t>
  </si>
  <si>
    <t xml:space="preserve">      13260  -  PAGESA - VENDIME GJYQËSORE</t>
  </si>
  <si>
    <t xml:space="preserve">      13430  -  SHËRBIME TË NDRYSHME SHËNDETËSORE</t>
  </si>
  <si>
    <t xml:space="preserve">      13450  -  SHËRBIME SHTYPJE - JO MARKETING</t>
  </si>
  <si>
    <t xml:space="preserve">      13460  -  SHËRBIME  KONTRAKTUESE TJERA</t>
  </si>
  <si>
    <t xml:space="preserve">      13501  -  MOBILEJE (MË PAK SE 1000 EURO)</t>
  </si>
  <si>
    <t xml:space="preserve">      13503  -  KOMPJUTERË MË PAK SE 1000 EURO</t>
  </si>
  <si>
    <t xml:space="preserve">      13509  -  PAJISJE TJERA &lt;1000</t>
  </si>
  <si>
    <t xml:space="preserve">      13610  -  FURNIZIME PËR ZYRË</t>
  </si>
  <si>
    <t xml:space="preserve">      13620  -  FURNIZIM ME USHQIM DHE PIJE(JO DREKA )</t>
  </si>
  <si>
    <t xml:space="preserve">      13630  -  FURNIZIME MJEKËSORE</t>
  </si>
  <si>
    <t xml:space="preserve">      13640  -  FURNIZIME PASTRIMI</t>
  </si>
  <si>
    <t xml:space="preserve">      13650  -  FURNIZIM ME VESHMBATHJE</t>
  </si>
  <si>
    <t xml:space="preserve">      13660  -  AKOMODIMI</t>
  </si>
  <si>
    <t xml:space="preserve">      13790  -  GAS NATYROR</t>
  </si>
  <si>
    <t xml:space="preserve">      13810  -  AVANC PËR PARA TE IMËT(PETTY CASH)</t>
  </si>
  <si>
    <t xml:space="preserve">      13820  -  AVANSC PËR UDHËTIME ZYRTARE</t>
  </si>
  <si>
    <t xml:space="preserve">      13911  -  PROVIZIONI BANKAR - BQK</t>
  </si>
  <si>
    <t xml:space="preserve">      14010  -  MIRËMBAJTJA  RIPARIMI I AUTOMJETEVE</t>
  </si>
  <si>
    <t xml:space="preserve">      14023  -  MIRËMBAJTJA E SHKOLLAVE</t>
  </si>
  <si>
    <t xml:space="preserve">      14024  -  MIRËMBAJTJA OBJEKTEVE SHËNDETËSORE</t>
  </si>
  <si>
    <t xml:space="preserve">      14032  -  MIRËMBAJTJA AUTO RRUGE.LOKALE</t>
  </si>
  <si>
    <t xml:space="preserve">      14040  -  MIRËMBAJTJA E TEKNOLOGJISË INFORMATIVE</t>
  </si>
  <si>
    <t xml:space="preserve">      14050  -  MIRËMBAJTA E MOBILEVE DHE PAJISJEVE</t>
  </si>
  <si>
    <t xml:space="preserve">      14130  -  QIRAJA - PAJISJET</t>
  </si>
  <si>
    <t xml:space="preserve">      14140  -  QIRAJA - MAKINERIA</t>
  </si>
  <si>
    <t xml:space="preserve">      21200  -  SUBVENCIONE  PËR ENTITETE JOPUBLIKE</t>
  </si>
  <si>
    <t xml:space="preserve">      22200  -  PAGESA PËR PËRFITUESIT INDIVIDUAL</t>
  </si>
  <si>
    <t xml:space="preserve">      31120  -  NDËRTESAT ADMINISTRATËS AFARISTE</t>
  </si>
  <si>
    <t xml:space="preserve">      31121  -  OBJEKTET ARSIMORE</t>
  </si>
  <si>
    <t xml:space="preserve">      31122  -  OBJEKTET SHËNDETËSORE</t>
  </si>
  <si>
    <t xml:space="preserve">      31124  -  OBJEKTET SPORTIVE</t>
  </si>
  <si>
    <t xml:space="preserve">      31125  -  OBJEKTET MEMORIALË</t>
  </si>
  <si>
    <t xml:space="preserve">      31126  -  RRETHOJA</t>
  </si>
  <si>
    <t xml:space="preserve">      31127  -  DEPOT</t>
  </si>
  <si>
    <t xml:space="preserve">      31230  -  NDËRTIMI I RRUGËVE LOKALE</t>
  </si>
  <si>
    <t xml:space="preserve">      31250  -  KANALIZIMI</t>
  </si>
  <si>
    <t xml:space="preserve">      31260  -  UJËSJELLËSI</t>
  </si>
  <si>
    <t xml:space="preserve">      31510  -  FURNIZIMI ME RRYMË GJENRATOR TRAFNS</t>
  </si>
  <si>
    <t xml:space="preserve">      31620  -  MOBILJE</t>
  </si>
  <si>
    <t xml:space="preserve">      31660  -  PAJISJE SPECIALE MJEKËSORE</t>
  </si>
  <si>
    <t xml:space="preserve">      31690  -  PAJISJE TJERA</t>
  </si>
  <si>
    <t xml:space="preserve">      31695  -  PAJISJE MUZIKORE</t>
  </si>
  <si>
    <t xml:space="preserve">      31706  -  AUTOMJETE TRANSPORTI TJERA</t>
  </si>
  <si>
    <t xml:space="preserve">      31910  -  AVANC PËR INVESTIME</t>
  </si>
  <si>
    <t xml:space="preserve">      32100  -  TOKA</t>
  </si>
  <si>
    <t xml:space="preserve">      32110  -  RREGULLIMI I LUMENJVE</t>
  </si>
  <si>
    <t xml:space="preserve">      34000  -  PAGESA - VENDIME GJYQËSORE</t>
  </si>
  <si>
    <t xml:space="preserve">      11418  -  SHTESA PËR NËPUNËSEN/INËNDETËSOR</t>
  </si>
  <si>
    <t xml:space="preserve">      11431  -  KUJDESTARIA, PUNA GJATË NATËS </t>
  </si>
  <si>
    <t>TOTALI I PAGAVE</t>
  </si>
  <si>
    <t xml:space="preserve">      13445  -  SHËRBIMET E VEÇANTA - KONSULENTË </t>
  </si>
  <si>
    <t xml:space="preserve">      13780  -  DERIVATET PËR AUTOMJETE, GJENERATOR</t>
  </si>
  <si>
    <t>TOTALI I KAPITALEVE</t>
  </si>
  <si>
    <t>TOTALI I SUBVENCIONEVEAVE</t>
  </si>
  <si>
    <t>TOTALI I KOMUNALIVE</t>
  </si>
  <si>
    <t>TOTALI I MALLRA &amp; SHERBIME</t>
  </si>
  <si>
    <t xml:space="preserve">      11416  -  SHTESA PËR VELLIMIN E PUNES</t>
  </si>
  <si>
    <t xml:space="preserve">      13504  -  PAJISJET TJERA TE TIK</t>
  </si>
  <si>
    <t xml:space="preserve">      13511  -  PAJISJE SPORTIVE</t>
  </si>
  <si>
    <t xml:space="preserve">      13512  -  PAJISJE SHKENCORE KULTURORE</t>
  </si>
  <si>
    <t xml:space="preserve">      13611  -  FURNIZIME ME DOKUMENTE BLLANKO</t>
  </si>
  <si>
    <t xml:space="preserve">      13951  -  SIGURIMI I AUTOMJETEVE</t>
  </si>
  <si>
    <t xml:space="preserve">      14022  -  MIRËMBAJTJA E NDËRTESAVE</t>
  </si>
  <si>
    <t xml:space="preserve">      14025  -  MIRËMBAJTJA OBJEKTEVE SPORTIVE</t>
  </si>
  <si>
    <t xml:space="preserve">      14026  -  MIRËMBAJTJA OBJEKTEVE KULTURORE</t>
  </si>
  <si>
    <t xml:space="preserve">      14160-  QIRAJA PËR AUTOMJETE</t>
  </si>
  <si>
    <t xml:space="preserve">      21110 -  SUBVENCIONE  PËR ENTITETE JOPUBLIKE</t>
  </si>
  <si>
    <t xml:space="preserve">      22298 -  PAGESA PER SHERBIMET E VARRIMIT</t>
  </si>
  <si>
    <t xml:space="preserve">      22300  -  VENDIMET GJYQESORE</t>
  </si>
  <si>
    <t xml:space="preserve">      31136  -  URAT</t>
  </si>
  <si>
    <t xml:space="preserve">      31240  -  TROTUARET</t>
  </si>
  <si>
    <t>Planifikimi  Janar  2026</t>
  </si>
  <si>
    <t>Realizimi  Janar  2026</t>
  </si>
  <si>
    <t>Realizimi Janar 2025</t>
  </si>
  <si>
    <t>Realizimi  Janar 2024</t>
  </si>
  <si>
    <t xml:space="preserve">           RAPORTI ANALITIK I TE HYRAVE- JANAR  (2026-2024)</t>
  </si>
  <si>
    <t>Janar           2025</t>
  </si>
  <si>
    <t>Janar            2024</t>
  </si>
  <si>
    <t>Janar           2026</t>
  </si>
  <si>
    <t xml:space="preserve">           RAPORTI  ANALITIKË I SHPENZIMEVE JANAR (2026-2024)</t>
  </si>
  <si>
    <t xml:space="preserve">      13470  -  SHËRBIMET TEKNIKE</t>
  </si>
  <si>
    <t>14415  -  PAGESAT PËR TARIFA - VENDIMET GJYQËSORE/PËRMBARIMORE</t>
  </si>
  <si>
    <t xml:space="preserve">    632  -  GJAKOVË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</si>
</sst>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indexed="8"/>
      <name val="Times New Roman"/>
      <family val="1"/>
    </font>
    <font>
      <b/>
      <sz val="11"/>
      <name val="Times New Roman"/>
      <family val="1"/>
    </font>
    <font>
      <sz val="11"/>
      <color rgb="FF000000"/>
      <name val="Times New Roman"/>
      <family val="1"/>
    </font>
    <font>
      <sz val="8"/>
      <name val="Times New Roman"/>
      <family val="1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0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2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43" fontId="4" fillId="4" borderId="1" xfId="1" applyFont="1" applyFill="1" applyBorder="1" applyAlignment="1" applyProtection="1">
      <alignment vertical="center" wrapText="1"/>
    </xf>
    <xf numFmtId="0" fontId="5" fillId="0" borderId="0" xfId="0" applyFont="1"/>
    <xf numFmtId="0" fontId="7" fillId="5" borderId="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43" fontId="8" fillId="6" borderId="5" xfId="1" applyFont="1" applyFill="1" applyBorder="1" applyAlignment="1">
      <alignment horizontal="center" vertical="center" wrapText="1"/>
    </xf>
    <xf numFmtId="43" fontId="7" fillId="6" borderId="5" xfId="1" applyFont="1" applyFill="1" applyBorder="1" applyAlignment="1">
      <alignment horizontal="center" vertical="center" wrapText="1"/>
    </xf>
    <xf numFmtId="43" fontId="8" fillId="5" borderId="4" xfId="1" applyFont="1" applyFill="1" applyBorder="1" applyAlignment="1">
      <alignment horizontal="center" vertical="center" wrapText="1"/>
    </xf>
    <xf numFmtId="43" fontId="7" fillId="6" borderId="6" xfId="1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6" xfId="0" applyFont="1" applyBorder="1" applyAlignment="1">
      <alignment horizontal="center" vertical="center"/>
    </xf>
    <xf numFmtId="0" fontId="10" fillId="4" borderId="7" xfId="0" applyFont="1" applyFill="1" applyBorder="1" applyAlignment="1">
      <alignment horizontal="left" vertical="center" wrapText="1"/>
    </xf>
    <xf numFmtId="43" fontId="9" fillId="0" borderId="5" xfId="1" applyFont="1" applyBorder="1"/>
    <xf numFmtId="43" fontId="9" fillId="4" borderId="5" xfId="1" applyFont="1" applyFill="1" applyBorder="1"/>
    <xf numFmtId="43" fontId="9" fillId="7" borderId="5" xfId="1" applyFont="1" applyFill="1" applyBorder="1"/>
    <xf numFmtId="10" fontId="9" fillId="4" borderId="5" xfId="1" applyNumberFormat="1" applyFont="1" applyFill="1" applyBorder="1" applyAlignment="1">
      <alignment horizontal="right" vertical="center" wrapText="1"/>
    </xf>
    <xf numFmtId="10" fontId="9" fillId="4" borderId="6" xfId="1" applyNumberFormat="1" applyFont="1" applyFill="1" applyBorder="1" applyAlignment="1">
      <alignment horizontal="right" vertical="center" wrapText="1"/>
    </xf>
    <xf numFmtId="0" fontId="9" fillId="0" borderId="5" xfId="0" applyFont="1" applyBorder="1" applyAlignment="1">
      <alignment horizontal="center" vertical="center"/>
    </xf>
    <xf numFmtId="0" fontId="10" fillId="4" borderId="8" xfId="0" applyFont="1" applyFill="1" applyBorder="1" applyAlignment="1">
      <alignment horizontal="left" vertical="center" wrapText="1"/>
    </xf>
    <xf numFmtId="0" fontId="7" fillId="8" borderId="5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/>
    </xf>
    <xf numFmtId="43" fontId="7" fillId="6" borderId="5" xfId="1" applyFont="1" applyFill="1" applyBorder="1"/>
    <xf numFmtId="43" fontId="7" fillId="8" borderId="5" xfId="1" applyFont="1" applyFill="1" applyBorder="1"/>
    <xf numFmtId="10" fontId="7" fillId="8" borderId="5" xfId="1" applyNumberFormat="1" applyFont="1" applyFill="1" applyBorder="1" applyAlignment="1">
      <alignment horizontal="right" vertical="center" wrapText="1"/>
    </xf>
    <xf numFmtId="10" fontId="7" fillId="8" borderId="6" xfId="1" applyNumberFormat="1" applyFont="1" applyFill="1" applyBorder="1" applyAlignment="1">
      <alignment horizontal="right" vertical="center" wrapText="1"/>
    </xf>
    <xf numFmtId="0" fontId="7" fillId="6" borderId="9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vertical="center" wrapText="1"/>
    </xf>
    <xf numFmtId="0" fontId="7" fillId="8" borderId="5" xfId="0" applyFont="1" applyFill="1" applyBorder="1" applyAlignment="1">
      <alignment horizontal="center"/>
    </xf>
    <xf numFmtId="10" fontId="7" fillId="6" borderId="5" xfId="1" applyNumberFormat="1" applyFont="1" applyFill="1" applyBorder="1" applyAlignment="1">
      <alignment horizontal="right" vertical="center" wrapText="1"/>
    </xf>
    <xf numFmtId="10" fontId="7" fillId="6" borderId="6" xfId="1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7" fillId="8" borderId="10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left" vertical="center" wrapText="1"/>
    </xf>
    <xf numFmtId="43" fontId="9" fillId="0" borderId="5" xfId="1" applyFont="1" applyFill="1" applyBorder="1"/>
    <xf numFmtId="4" fontId="7" fillId="8" borderId="12" xfId="0" applyNumberFormat="1" applyFont="1" applyFill="1" applyBorder="1" applyAlignment="1">
      <alignment horizontal="center"/>
    </xf>
    <xf numFmtId="0" fontId="7" fillId="8" borderId="6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 wrapText="1"/>
    </xf>
    <xf numFmtId="43" fontId="7" fillId="8" borderId="5" xfId="1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left"/>
    </xf>
    <xf numFmtId="10" fontId="7" fillId="5" borderId="5" xfId="1" applyNumberFormat="1" applyFont="1" applyFill="1" applyBorder="1" applyAlignment="1">
      <alignment horizontal="right" vertical="center" wrapText="1"/>
    </xf>
    <xf numFmtId="10" fontId="7" fillId="5" borderId="6" xfId="1" applyNumberFormat="1" applyFont="1" applyFill="1" applyBorder="1" applyAlignment="1">
      <alignment horizontal="right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43" fontId="7" fillId="6" borderId="4" xfId="1" applyFont="1" applyFill="1" applyBorder="1"/>
    <xf numFmtId="10" fontId="7" fillId="6" borderId="4" xfId="1" applyNumberFormat="1" applyFont="1" applyFill="1" applyBorder="1" applyAlignment="1">
      <alignment horizontal="right" vertical="center" wrapText="1"/>
    </xf>
    <xf numFmtId="0" fontId="9" fillId="0" borderId="5" xfId="0" applyFont="1" applyBorder="1" applyAlignment="1">
      <alignment vertical="center"/>
    </xf>
    <xf numFmtId="43" fontId="9" fillId="7" borderId="6" xfId="1" applyFont="1" applyFill="1" applyBorder="1"/>
    <xf numFmtId="0" fontId="7" fillId="5" borderId="6" xfId="0" applyFont="1" applyFill="1" applyBorder="1" applyAlignment="1">
      <alignment horizontal="center" vertical="center"/>
    </xf>
    <xf numFmtId="43" fontId="7" fillId="7" borderId="5" xfId="1" applyFont="1" applyFill="1" applyBorder="1"/>
    <xf numFmtId="10" fontId="7" fillId="5" borderId="4" xfId="1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9" fillId="0" borderId="6" xfId="0" applyFont="1" applyBorder="1" applyAlignment="1">
      <alignment vertical="center"/>
    </xf>
    <xf numFmtId="43" fontId="7" fillId="0" borderId="5" xfId="1" applyFont="1" applyFill="1" applyBorder="1"/>
    <xf numFmtId="43" fontId="9" fillId="4" borderId="6" xfId="1" applyFont="1" applyFill="1" applyBorder="1" applyAlignment="1">
      <alignment horizontal="center" vertical="center" wrapText="1"/>
    </xf>
    <xf numFmtId="0" fontId="7" fillId="9" borderId="4" xfId="0" applyFont="1" applyFill="1" applyBorder="1"/>
    <xf numFmtId="0" fontId="9" fillId="0" borderId="0" xfId="0" applyFont="1" applyAlignment="1">
      <alignment vertical="center"/>
    </xf>
    <xf numFmtId="43" fontId="9" fillId="0" borderId="0" xfId="1" applyFont="1" applyAlignment="1">
      <alignment vertical="center"/>
    </xf>
    <xf numFmtId="0" fontId="12" fillId="0" borderId="0" xfId="0" applyFont="1" applyAlignment="1">
      <alignment vertical="center"/>
    </xf>
    <xf numFmtId="43" fontId="3" fillId="4" borderId="1" xfId="1" applyFont="1" applyFill="1" applyBorder="1" applyAlignment="1" applyProtection="1">
      <alignment vertical="center" wrapText="1"/>
    </xf>
    <xf numFmtId="43" fontId="5" fillId="0" borderId="0" xfId="1" applyFont="1"/>
    <xf numFmtId="0" fontId="14" fillId="6" borderId="14" xfId="0" applyFont="1" applyFill="1" applyBorder="1" applyAlignment="1">
      <alignment horizontal="center" vertical="center" wrapText="1"/>
    </xf>
    <xf numFmtId="43" fontId="15" fillId="6" borderId="15" xfId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wrapText="1"/>
    </xf>
    <xf numFmtId="0" fontId="3" fillId="6" borderId="16" xfId="0" applyFont="1" applyFill="1" applyBorder="1" applyAlignment="1">
      <alignment horizontal="left" vertical="center" wrapText="1"/>
    </xf>
    <xf numFmtId="43" fontId="3" fillId="6" borderId="17" xfId="1" applyFont="1" applyFill="1" applyBorder="1" applyAlignment="1" applyProtection="1">
      <alignment horizontal="right" vertical="center" wrapText="1"/>
    </xf>
    <xf numFmtId="10" fontId="15" fillId="6" borderId="5" xfId="1" applyNumberFormat="1" applyFont="1" applyFill="1" applyBorder="1" applyAlignment="1">
      <alignment horizontal="right" vertical="distributed" wrapText="1"/>
    </xf>
    <xf numFmtId="10" fontId="15" fillId="6" borderId="18" xfId="1" applyNumberFormat="1" applyFont="1" applyFill="1" applyBorder="1" applyAlignment="1">
      <alignment horizontal="right" vertical="distributed" wrapText="1"/>
    </xf>
    <xf numFmtId="0" fontId="4" fillId="4" borderId="8" xfId="0" applyFont="1" applyFill="1" applyBorder="1" applyAlignment="1">
      <alignment horizontal="left" vertical="center" wrapText="1"/>
    </xf>
    <xf numFmtId="43" fontId="4" fillId="4" borderId="8" xfId="1" applyFont="1" applyFill="1" applyBorder="1" applyAlignment="1" applyProtection="1">
      <alignment horizontal="center" vertical="center" wrapText="1"/>
    </xf>
    <xf numFmtId="43" fontId="4" fillId="0" borderId="8" xfId="1" applyFont="1" applyFill="1" applyBorder="1" applyAlignment="1" applyProtection="1">
      <alignment horizontal="center" vertical="center" wrapText="1"/>
    </xf>
    <xf numFmtId="10" fontId="5" fillId="0" borderId="19" xfId="1" applyNumberFormat="1" applyFont="1" applyFill="1" applyBorder="1" applyAlignment="1">
      <alignment horizontal="right" vertical="distributed" wrapText="1"/>
    </xf>
    <xf numFmtId="10" fontId="5" fillId="0" borderId="18" xfId="1" applyNumberFormat="1" applyFont="1" applyFill="1" applyBorder="1" applyAlignment="1">
      <alignment horizontal="right" vertical="distributed" wrapText="1"/>
    </xf>
    <xf numFmtId="43" fontId="4" fillId="0" borderId="20" xfId="1" applyFont="1" applyFill="1" applyBorder="1" applyAlignment="1" applyProtection="1">
      <alignment horizontal="center" vertical="center" wrapText="1"/>
    </xf>
    <xf numFmtId="43" fontId="4" fillId="4" borderId="21" xfId="1" applyFont="1" applyFill="1" applyBorder="1" applyAlignment="1" applyProtection="1">
      <alignment horizontal="center" vertical="center" wrapText="1"/>
    </xf>
    <xf numFmtId="0" fontId="16" fillId="2" borderId="2" xfId="0" applyFont="1" applyFill="1" applyBorder="1" applyAlignment="1">
      <alignment horizontal="left" vertical="center" wrapText="1"/>
    </xf>
    <xf numFmtId="43" fontId="16" fillId="3" borderId="2" xfId="1" applyFont="1" applyFill="1" applyBorder="1" applyAlignment="1" applyProtection="1">
      <alignment horizontal="center" vertical="center" wrapText="1"/>
    </xf>
    <xf numFmtId="0" fontId="13" fillId="6" borderId="0" xfId="0" applyFont="1" applyFill="1"/>
    <xf numFmtId="0" fontId="16" fillId="2" borderId="22" xfId="0" applyFont="1" applyFill="1" applyBorder="1" applyAlignment="1">
      <alignment horizontal="left" vertical="center" wrapText="1"/>
    </xf>
    <xf numFmtId="10" fontId="5" fillId="0" borderId="25" xfId="1" applyNumberFormat="1" applyFont="1" applyFill="1" applyBorder="1" applyAlignment="1">
      <alignment horizontal="right" vertical="distributed" wrapText="1"/>
    </xf>
    <xf numFmtId="10" fontId="5" fillId="0" borderId="26" xfId="1" applyNumberFormat="1" applyFont="1" applyFill="1" applyBorder="1" applyAlignment="1">
      <alignment horizontal="right" vertical="distributed" wrapText="1"/>
    </xf>
    <xf numFmtId="0" fontId="3" fillId="6" borderId="14" xfId="0" applyFont="1" applyFill="1" applyBorder="1" applyAlignment="1">
      <alignment horizontal="center" vertical="center" wrapText="1"/>
    </xf>
    <xf numFmtId="43" fontId="3" fillId="6" borderId="14" xfId="1" applyFont="1" applyFill="1" applyBorder="1" applyAlignment="1" applyProtection="1">
      <alignment horizontal="center" vertical="center" wrapText="1"/>
    </xf>
    <xf numFmtId="10" fontId="15" fillId="6" borderId="27" xfId="1" applyNumberFormat="1" applyFont="1" applyFill="1" applyBorder="1" applyAlignment="1">
      <alignment horizontal="right" vertical="distributed" wrapText="1"/>
    </xf>
    <xf numFmtId="0" fontId="16" fillId="0" borderId="2" xfId="0" applyFont="1" applyBorder="1" applyAlignment="1">
      <alignment horizontal="left" vertical="center" wrapText="1"/>
    </xf>
    <xf numFmtId="43" fontId="4" fillId="4" borderId="20" xfId="1" applyFont="1" applyFill="1" applyBorder="1" applyAlignment="1" applyProtection="1">
      <alignment horizontal="center" vertical="center" wrapText="1"/>
    </xf>
    <xf numFmtId="43" fontId="4" fillId="4" borderId="7" xfId="1" applyFont="1" applyFill="1" applyBorder="1" applyAlignment="1" applyProtection="1">
      <alignment horizontal="center" vertical="center" wrapText="1"/>
    </xf>
    <xf numFmtId="10" fontId="17" fillId="0" borderId="19" xfId="1" applyNumberFormat="1" applyFont="1" applyFill="1" applyBorder="1" applyAlignment="1">
      <alignment horizontal="right" vertical="distributed" wrapText="1"/>
    </xf>
    <xf numFmtId="0" fontId="4" fillId="4" borderId="2" xfId="0" applyFont="1" applyFill="1" applyBorder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 wrapText="1"/>
    </xf>
    <xf numFmtId="43" fontId="4" fillId="4" borderId="2" xfId="1" applyFont="1" applyFill="1" applyBorder="1" applyAlignment="1" applyProtection="1">
      <alignment horizontal="center" vertical="center" wrapText="1"/>
    </xf>
    <xf numFmtId="43" fontId="16" fillId="3" borderId="21" xfId="1" applyFont="1" applyFill="1" applyBorder="1" applyAlignment="1" applyProtection="1">
      <alignment horizontal="center" vertical="center" wrapText="1"/>
    </xf>
    <xf numFmtId="10" fontId="15" fillId="6" borderId="28" xfId="1" applyNumberFormat="1" applyFont="1" applyFill="1" applyBorder="1" applyAlignment="1">
      <alignment horizontal="right" vertical="distributed" wrapText="1"/>
    </xf>
    <xf numFmtId="10" fontId="17" fillId="0" borderId="26" xfId="1" applyNumberFormat="1" applyFont="1" applyFill="1" applyBorder="1" applyAlignment="1">
      <alignment horizontal="right" vertical="distributed" wrapText="1"/>
    </xf>
    <xf numFmtId="43" fontId="19" fillId="3" borderId="2" xfId="1" applyFont="1" applyFill="1" applyBorder="1" applyAlignment="1" applyProtection="1">
      <alignment horizontal="center" vertical="center" wrapText="1"/>
    </xf>
    <xf numFmtId="43" fontId="16" fillId="3" borderId="1" xfId="1" applyFont="1" applyFill="1" applyBorder="1" applyAlignment="1" applyProtection="1">
      <alignment horizontal="center" vertical="center" wrapText="1"/>
    </xf>
    <xf numFmtId="43" fontId="4" fillId="4" borderId="1" xfId="1" applyFont="1" applyFill="1" applyBorder="1" applyAlignment="1" applyProtection="1">
      <alignment horizontal="center" vertical="center" wrapText="1"/>
    </xf>
    <xf numFmtId="0" fontId="4" fillId="7" borderId="8" xfId="0" applyFont="1" applyFill="1" applyBorder="1" applyAlignment="1">
      <alignment horizontal="left" vertical="center" wrapText="1"/>
    </xf>
    <xf numFmtId="43" fontId="3" fillId="7" borderId="1" xfId="1" applyFont="1" applyFill="1" applyBorder="1" applyAlignment="1" applyProtection="1">
      <alignment horizontal="center" vertical="center" wrapText="1"/>
    </xf>
    <xf numFmtId="43" fontId="3" fillId="7" borderId="29" xfId="1" applyFont="1" applyFill="1" applyBorder="1" applyAlignment="1" applyProtection="1">
      <alignment horizontal="center" vertical="center" wrapText="1"/>
    </xf>
    <xf numFmtId="10" fontId="15" fillId="7" borderId="23" xfId="1" applyNumberFormat="1" applyFont="1" applyFill="1" applyBorder="1" applyAlignment="1">
      <alignment horizontal="right" vertical="distributed" wrapText="1"/>
    </xf>
    <xf numFmtId="10" fontId="15" fillId="7" borderId="24" xfId="1" applyNumberFormat="1" applyFont="1" applyFill="1" applyBorder="1" applyAlignment="1">
      <alignment horizontal="right" vertical="distributed" wrapText="1"/>
    </xf>
    <xf numFmtId="43" fontId="0" fillId="0" borderId="0" xfId="0" applyNumberFormat="1"/>
    <xf numFmtId="43" fontId="3" fillId="4" borderId="1" xfId="1" applyFont="1" applyFill="1" applyBorder="1" applyAlignment="1">
      <alignment vertical="center" wrapText="1"/>
    </xf>
    <xf numFmtId="43" fontId="0" fillId="0" borderId="0" xfId="1" applyFont="1"/>
    <xf numFmtId="0" fontId="7" fillId="6" borderId="30" xfId="0" applyFont="1" applyFill="1" applyBorder="1"/>
    <xf numFmtId="43" fontId="7" fillId="6" borderId="10" xfId="1" applyFont="1" applyFill="1" applyBorder="1"/>
    <xf numFmtId="0" fontId="7" fillId="6" borderId="31" xfId="0" applyFont="1" applyFill="1" applyBorder="1"/>
    <xf numFmtId="43" fontId="7" fillId="6" borderId="32" xfId="1" applyFont="1" applyFill="1" applyBorder="1"/>
    <xf numFmtId="4" fontId="19" fillId="3" borderId="2" xfId="0" applyNumberFormat="1" applyFont="1" applyFill="1" applyBorder="1" applyAlignment="1">
      <alignment horizontal="right" vertical="center" wrapText="1"/>
    </xf>
    <xf numFmtId="0" fontId="16" fillId="2" borderId="33" xfId="0" applyFont="1" applyFill="1" applyBorder="1" applyAlignment="1">
      <alignment horizontal="left" vertical="center" wrapText="1"/>
    </xf>
    <xf numFmtId="4" fontId="19" fillId="3" borderId="22" xfId="0" applyNumberFormat="1" applyFont="1" applyFill="1" applyBorder="1" applyAlignment="1">
      <alignment horizontal="right" vertical="center" wrapText="1"/>
    </xf>
    <xf numFmtId="4" fontId="19" fillId="3" borderId="34" xfId="0" applyNumberFormat="1" applyFont="1" applyFill="1" applyBorder="1" applyAlignment="1">
      <alignment horizontal="right" vertical="center" wrapText="1"/>
    </xf>
    <xf numFmtId="43" fontId="4" fillId="0" borderId="7" xfId="1" applyFont="1" applyFill="1" applyBorder="1" applyAlignment="1" applyProtection="1">
      <alignment horizontal="center" vertical="center" wrapText="1"/>
    </xf>
    <xf numFmtId="0" fontId="0" fillId="0" borderId="5" xfId="0" applyBorder="1"/>
    <xf numFmtId="43" fontId="4" fillId="0" borderId="5" xfId="1" applyFont="1" applyFill="1" applyBorder="1" applyAlignment="1" applyProtection="1">
      <alignment horizontal="center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20" xfId="0" applyNumberFormat="1" applyFont="1" applyFill="1" applyBorder="1" applyAlignment="1">
      <alignment horizontal="right" vertical="center" wrapText="1"/>
    </xf>
    <xf numFmtId="4" fontId="19" fillId="3" borderId="2" xfId="0" applyNumberFormat="1" applyFont="1" applyFill="1" applyBorder="1" applyAlignment="1">
      <alignment vertical="center"/>
    </xf>
    <xf numFmtId="4" fontId="19" fillId="3" borderId="22" xfId="0" applyNumberFormat="1" applyFont="1" applyFill="1" applyBorder="1" applyAlignment="1">
      <alignment vertical="center"/>
    </xf>
    <xf numFmtId="0" fontId="20" fillId="0" borderId="5" xfId="0" applyFont="1" applyBorder="1"/>
    <xf numFmtId="4" fontId="19" fillId="3" borderId="34" xfId="0" applyNumberFormat="1" applyFont="1" applyFill="1" applyBorder="1" applyAlignment="1">
      <alignment vertical="center"/>
    </xf>
    <xf numFmtId="0" fontId="14" fillId="4" borderId="1" xfId="0" applyFont="1" applyFill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376804</xdr:colOff>
      <xdr:row>0</xdr:row>
      <xdr:rowOff>121920</xdr:rowOff>
    </xdr:from>
    <xdr:to>
      <xdr:col>0</xdr:col>
      <xdr:colOff>1028699</xdr:colOff>
      <xdr:row>2</xdr:row>
      <xdr:rowOff>312420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538EFD-9F36-4F47-B160-6040CB437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804" y="121920"/>
          <a:ext cx="651895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182880</xdr:colOff>
      <xdr:row>0</xdr:row>
      <xdr:rowOff>129540</xdr:rowOff>
    </xdr:from>
    <xdr:to>
      <xdr:col>5</xdr:col>
      <xdr:colOff>243840</xdr:colOff>
      <xdr:row>2</xdr:row>
      <xdr:rowOff>350520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2A6FD6BE-6557-4878-A7BD-AEF04FD29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2780" y="129540"/>
          <a:ext cx="62484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85726</xdr:rowOff>
    </xdr:from>
    <xdr:to>
      <xdr:col>1</xdr:col>
      <xdr:colOff>771525</xdr:colOff>
      <xdr:row>1</xdr:row>
      <xdr:rowOff>408599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8E346F-22D3-499F-84CE-4216AA32F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85726"/>
          <a:ext cx="695325" cy="570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19049</xdr:colOff>
      <xdr:row>0</xdr:row>
      <xdr:rowOff>106680</xdr:rowOff>
    </xdr:from>
    <xdr:to>
      <xdr:col>6</xdr:col>
      <xdr:colOff>647700</xdr:colOff>
      <xdr:row>2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BB7E0677-AFD3-45B4-8806-3C438AE1E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6169" y="106680"/>
          <a:ext cx="628651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116"/>
  <sheetViews>
    <sheetView showGridLines="0" tabSelected="1" view="pageBreakPreview" zoomScaleNormal="100" zoomScaleSheetLayoutView="100" workbookViewId="0">
      <selection activeCell="E21" sqref="E21"/>
    </sheetView>
  </sheetViews>
  <sheetFormatPr defaultRowHeight="16.899999999999999" customHeight="1" x14ac:dyDescent="0.25"/>
  <cols>
    <col min="1" max="1" width="60.7109375" bestFit="1" customWidth="1"/>
    <col min="2" max="2" width="14.28515625" style="106" bestFit="1" customWidth="1"/>
    <col min="3" max="4" width="14.28515625" bestFit="1" customWidth="1"/>
    <col min="5" max="5" width="9.42578125" bestFit="1" customWidth="1"/>
    <col min="7" max="7" width="10.140625" bestFit="1" customWidth="1"/>
  </cols>
  <sheetData>
    <row r="1" spans="1:7" ht="16.899999999999999" customHeight="1" x14ac:dyDescent="0.25">
      <c r="A1" s="2"/>
      <c r="B1" s="105"/>
      <c r="C1" s="61"/>
      <c r="D1" s="62"/>
      <c r="E1" s="4"/>
      <c r="F1" s="4"/>
    </row>
    <row r="2" spans="1:7" ht="16.899999999999999" customHeight="1" x14ac:dyDescent="0.25">
      <c r="A2" s="2"/>
      <c r="B2" s="105"/>
      <c r="C2" s="2"/>
      <c r="D2" s="61"/>
      <c r="E2" s="61"/>
      <c r="F2" s="61"/>
    </row>
    <row r="3" spans="1:7" ht="32.450000000000003" customHeight="1" x14ac:dyDescent="0.25">
      <c r="A3" s="124" t="s">
        <v>168</v>
      </c>
      <c r="B3" s="124"/>
      <c r="C3" s="124"/>
      <c r="D3" s="124"/>
      <c r="E3" s="11"/>
      <c r="F3" s="11"/>
    </row>
    <row r="4" spans="1:7" ht="29.25" thickBot="1" x14ac:dyDescent="0.3">
      <c r="A4" s="63" t="s">
        <v>81</v>
      </c>
      <c r="B4" s="64" t="s">
        <v>167</v>
      </c>
      <c r="C4" s="64" t="s">
        <v>165</v>
      </c>
      <c r="D4" s="64" t="s">
        <v>166</v>
      </c>
      <c r="E4" s="65" t="s">
        <v>82</v>
      </c>
      <c r="F4" s="65" t="s">
        <v>83</v>
      </c>
    </row>
    <row r="5" spans="1:7" ht="16.899999999999999" customHeight="1" thickTop="1" x14ac:dyDescent="0.25">
      <c r="A5" s="66" t="s">
        <v>171</v>
      </c>
      <c r="B5" s="67">
        <f>B20+B73+B80+B88+B115</f>
        <v>1760799.1299999997</v>
      </c>
      <c r="C5" s="67">
        <f>C20+C73+C80+C88+C115</f>
        <v>2372000.4500000002</v>
      </c>
      <c r="D5" s="67">
        <f>D20+D73+D80+D88+D115</f>
        <v>1180864.5400000003</v>
      </c>
      <c r="E5" s="68">
        <f t="shared" ref="E5:E10" si="0">B5/C5</f>
        <v>0.74232664247597402</v>
      </c>
      <c r="F5" s="69">
        <f t="shared" ref="F5:F10" si="1">B5/D5</f>
        <v>1.4911101742457262</v>
      </c>
      <c r="G5" s="104"/>
    </row>
    <row r="6" spans="1:7" ht="16.899999999999999" customHeight="1" x14ac:dyDescent="0.25">
      <c r="A6" s="86" t="s">
        <v>0</v>
      </c>
      <c r="B6" s="120">
        <v>1412406.02</v>
      </c>
      <c r="C6" s="111">
        <v>1319643.96</v>
      </c>
      <c r="D6" s="118">
        <v>1006662.42</v>
      </c>
      <c r="E6" s="73">
        <f t="shared" si="0"/>
        <v>1.070293247884831</v>
      </c>
      <c r="F6" s="74">
        <f t="shared" si="1"/>
        <v>1.4030582566099963</v>
      </c>
    </row>
    <row r="7" spans="1:7" ht="16.899999999999999" customHeight="1" x14ac:dyDescent="0.25">
      <c r="A7" s="86" t="s">
        <v>1</v>
      </c>
      <c r="B7" s="120">
        <v>94278.49</v>
      </c>
      <c r="C7" s="111">
        <v>84881.54</v>
      </c>
      <c r="D7" s="118">
        <v>59147.22</v>
      </c>
      <c r="E7" s="73">
        <f t="shared" si="0"/>
        <v>1.1107066389229037</v>
      </c>
      <c r="F7" s="74">
        <f t="shared" si="1"/>
        <v>1.5939631651326978</v>
      </c>
    </row>
    <row r="8" spans="1:7" ht="16.899999999999999" customHeight="1" x14ac:dyDescent="0.25">
      <c r="A8" s="86" t="s">
        <v>2</v>
      </c>
      <c r="B8" s="120">
        <v>83847.66</v>
      </c>
      <c r="C8" s="111">
        <v>79005.52</v>
      </c>
      <c r="D8" s="118">
        <v>56200.84</v>
      </c>
      <c r="E8" s="73">
        <f t="shared" si="0"/>
        <v>1.0612886289464332</v>
      </c>
      <c r="F8" s="74">
        <f t="shared" si="1"/>
        <v>1.491928946257743</v>
      </c>
    </row>
    <row r="9" spans="1:7" ht="16.899999999999999" customHeight="1" x14ac:dyDescent="0.25">
      <c r="A9" s="86" t="s">
        <v>3</v>
      </c>
      <c r="B9" s="120">
        <v>4057.39</v>
      </c>
      <c r="C9" s="111">
        <v>3753.09</v>
      </c>
      <c r="D9" s="118">
        <v>2157.96</v>
      </c>
      <c r="E9" s="73">
        <f t="shared" si="0"/>
        <v>1.0810798568646101</v>
      </c>
      <c r="F9" s="74">
        <f t="shared" si="1"/>
        <v>1.8801970379432427</v>
      </c>
    </row>
    <row r="10" spans="1:7" ht="16.899999999999999" customHeight="1" x14ac:dyDescent="0.25">
      <c r="A10" s="86" t="s">
        <v>4</v>
      </c>
      <c r="B10" s="120">
        <v>661.92</v>
      </c>
      <c r="C10" s="111">
        <v>618.83000000000004</v>
      </c>
      <c r="D10" s="118">
        <v>495.26</v>
      </c>
      <c r="E10" s="73">
        <f t="shared" si="0"/>
        <v>1.0696314011925729</v>
      </c>
      <c r="F10" s="74">
        <f t="shared" si="1"/>
        <v>1.3365101158987198</v>
      </c>
    </row>
    <row r="11" spans="1:7" ht="16.899999999999999" customHeight="1" x14ac:dyDescent="0.25">
      <c r="A11" s="86" t="s">
        <v>5</v>
      </c>
      <c r="B11" s="120">
        <v>78491.88</v>
      </c>
      <c r="C11" s="111">
        <v>73616.679999999993</v>
      </c>
      <c r="D11" s="118"/>
      <c r="E11" s="73">
        <f t="shared" ref="E11:E15" si="2">B11/C11</f>
        <v>1.0662241220332134</v>
      </c>
      <c r="F11" s="74" t="e">
        <f t="shared" ref="F11:F19" si="3">B11/D11</f>
        <v>#DIV/0!</v>
      </c>
    </row>
    <row r="12" spans="1:7" ht="16.899999999999999" customHeight="1" x14ac:dyDescent="0.25">
      <c r="A12" s="86" t="s">
        <v>6</v>
      </c>
      <c r="B12" s="120">
        <v>83847.66</v>
      </c>
      <c r="C12" s="111">
        <v>79005.52</v>
      </c>
      <c r="D12" s="119">
        <v>56200.84</v>
      </c>
      <c r="E12" s="73">
        <f t="shared" si="2"/>
        <v>1.0612886289464332</v>
      </c>
      <c r="F12" s="74">
        <f t="shared" si="3"/>
        <v>1.491928946257743</v>
      </c>
    </row>
    <row r="13" spans="1:7" ht="16.899999999999999" customHeight="1" x14ac:dyDescent="0.25">
      <c r="A13" s="77" t="s">
        <v>7</v>
      </c>
      <c r="B13" s="120">
        <v>220.73</v>
      </c>
      <c r="C13" s="111">
        <v>3100.22</v>
      </c>
      <c r="D13" s="72"/>
      <c r="E13" s="73">
        <f t="shared" si="2"/>
        <v>7.1198173032881534E-2</v>
      </c>
      <c r="F13" s="74" t="e">
        <f t="shared" si="3"/>
        <v>#DIV/0!</v>
      </c>
    </row>
    <row r="14" spans="1:7" ht="16.899999999999999" customHeight="1" x14ac:dyDescent="0.25">
      <c r="A14" s="77" t="s">
        <v>8</v>
      </c>
      <c r="B14" s="120">
        <v>320.49</v>
      </c>
      <c r="C14" s="111">
        <v>221.95</v>
      </c>
      <c r="D14" s="72"/>
      <c r="E14" s="73">
        <f t="shared" si="2"/>
        <v>1.4439738679882859</v>
      </c>
      <c r="F14" s="74" t="e">
        <f t="shared" si="3"/>
        <v>#DIV/0!</v>
      </c>
    </row>
    <row r="15" spans="1:7" ht="16.899999999999999" customHeight="1" x14ac:dyDescent="0.25">
      <c r="A15" s="77" t="s">
        <v>9</v>
      </c>
      <c r="B15" s="121">
        <v>310.67</v>
      </c>
      <c r="C15" s="113">
        <v>292.97000000000003</v>
      </c>
      <c r="D15" s="75"/>
      <c r="E15" s="73">
        <f t="shared" si="2"/>
        <v>1.0604157422261664</v>
      </c>
      <c r="F15" s="74" t="e">
        <f t="shared" si="3"/>
        <v>#DIV/0!</v>
      </c>
    </row>
    <row r="16" spans="1:7" ht="16.899999999999999" customHeight="1" x14ac:dyDescent="0.25">
      <c r="A16" s="112" t="s">
        <v>145</v>
      </c>
      <c r="B16" s="122"/>
      <c r="C16" s="116"/>
      <c r="D16" s="117"/>
      <c r="E16" s="73">
        <f>B16/C18</f>
        <v>0</v>
      </c>
      <c r="F16" s="74" t="e">
        <f t="shared" si="3"/>
        <v>#DIV/0!</v>
      </c>
    </row>
    <row r="17" spans="1:6" ht="17.45" customHeight="1" x14ac:dyDescent="0.25">
      <c r="A17" s="112" t="s">
        <v>136</v>
      </c>
      <c r="B17" s="122"/>
      <c r="C17" s="116"/>
      <c r="D17" s="117"/>
      <c r="E17" s="73">
        <f t="shared" ref="E17:E19" si="4">B17/C19</f>
        <v>0</v>
      </c>
      <c r="F17" s="74" t="e">
        <f t="shared" si="3"/>
        <v>#DIV/0!</v>
      </c>
    </row>
    <row r="18" spans="1:6" ht="16.899999999999999" customHeight="1" x14ac:dyDescent="0.25">
      <c r="A18" s="77" t="s">
        <v>137</v>
      </c>
      <c r="B18" s="123">
        <v>2305.1999999999998</v>
      </c>
      <c r="C18" s="114">
        <v>17521.009999999998</v>
      </c>
      <c r="D18" s="115"/>
      <c r="E18" s="73">
        <f t="shared" si="4"/>
        <v>1.3870796908451366E-3</v>
      </c>
      <c r="F18" s="74" t="e">
        <f t="shared" si="3"/>
        <v>#DIV/0!</v>
      </c>
    </row>
    <row r="19" spans="1:6" ht="16.899999999999999" customHeight="1" x14ac:dyDescent="0.25">
      <c r="A19" s="80" t="s">
        <v>10</v>
      </c>
      <c r="B19" s="120">
        <v>51.02</v>
      </c>
      <c r="C19" s="111">
        <v>247.55</v>
      </c>
      <c r="D19" s="75"/>
      <c r="E19" s="73" t="e">
        <f t="shared" si="4"/>
        <v>#DIV/0!</v>
      </c>
      <c r="F19" s="74" t="e">
        <f t="shared" si="3"/>
        <v>#DIV/0!</v>
      </c>
    </row>
    <row r="20" spans="1:6" s="79" customFormat="1" ht="16.899999999999999" customHeight="1" thickBot="1" x14ac:dyDescent="0.3">
      <c r="A20" s="83" t="s">
        <v>138</v>
      </c>
      <c r="B20" s="84">
        <f>SUM(B6:B19)</f>
        <v>1760799.1299999997</v>
      </c>
      <c r="C20" s="84">
        <f>SUM(C6:C19)</f>
        <v>1661908.84</v>
      </c>
      <c r="D20" s="84">
        <f>SUM(D6:D19)</f>
        <v>1180864.5400000003</v>
      </c>
      <c r="E20" s="94">
        <f t="shared" ref="E20:E28" si="5">B20/C20</f>
        <v>1.0595040399448141</v>
      </c>
      <c r="F20" s="85">
        <f t="shared" ref="F20:F28" si="6">B20/D20</f>
        <v>1.4911101742457262</v>
      </c>
    </row>
    <row r="21" spans="1:6" ht="19.5" customHeight="1" thickTop="1" x14ac:dyDescent="0.25">
      <c r="A21" s="70" t="s">
        <v>84</v>
      </c>
      <c r="B21" s="78"/>
      <c r="C21" s="78"/>
      <c r="D21" s="71"/>
      <c r="E21" s="89" t="e">
        <f t="shared" si="5"/>
        <v>#DIV/0!</v>
      </c>
      <c r="F21" s="74" t="e">
        <f t="shared" si="6"/>
        <v>#DIV/0!</v>
      </c>
    </row>
    <row r="22" spans="1:6" ht="22.5" customHeight="1" x14ac:dyDescent="0.25">
      <c r="A22" s="70" t="s">
        <v>85</v>
      </c>
      <c r="B22" s="78"/>
      <c r="C22" s="111">
        <v>310</v>
      </c>
      <c r="D22" s="71"/>
      <c r="E22" s="73">
        <f t="shared" si="5"/>
        <v>0</v>
      </c>
      <c r="F22" s="74" t="e">
        <f t="shared" si="6"/>
        <v>#DIV/0!</v>
      </c>
    </row>
    <row r="23" spans="1:6" ht="16.899999999999999" customHeight="1" x14ac:dyDescent="0.25">
      <c r="A23" s="70" t="s">
        <v>86</v>
      </c>
      <c r="B23" s="78"/>
      <c r="C23" s="78"/>
      <c r="D23" s="71"/>
      <c r="E23" s="73" t="e">
        <f t="shared" si="5"/>
        <v>#DIV/0!</v>
      </c>
      <c r="F23" s="74" t="e">
        <f t="shared" si="6"/>
        <v>#DIV/0!</v>
      </c>
    </row>
    <row r="24" spans="1:6" ht="16.899999999999999" customHeight="1" x14ac:dyDescent="0.25">
      <c r="A24" s="70" t="s">
        <v>87</v>
      </c>
      <c r="B24" s="78"/>
      <c r="C24" s="78"/>
      <c r="D24" s="71"/>
      <c r="E24" s="73" t="e">
        <f t="shared" si="5"/>
        <v>#DIV/0!</v>
      </c>
      <c r="F24" s="74" t="e">
        <f t="shared" si="6"/>
        <v>#DIV/0!</v>
      </c>
    </row>
    <row r="25" spans="1:6" ht="16.899999999999999" customHeight="1" x14ac:dyDescent="0.25">
      <c r="A25" s="70" t="s">
        <v>88</v>
      </c>
      <c r="B25" s="78"/>
      <c r="C25" s="78"/>
      <c r="D25" s="71"/>
      <c r="E25" s="73" t="e">
        <f t="shared" si="5"/>
        <v>#DIV/0!</v>
      </c>
      <c r="F25" s="74" t="e">
        <f t="shared" si="6"/>
        <v>#DIV/0!</v>
      </c>
    </row>
    <row r="26" spans="1:6" ht="16.899999999999999" customHeight="1" x14ac:dyDescent="0.25">
      <c r="A26" s="77" t="s">
        <v>16</v>
      </c>
      <c r="B26" s="78"/>
      <c r="C26" s="78"/>
      <c r="D26" s="71"/>
      <c r="E26" s="73" t="e">
        <f t="shared" si="5"/>
        <v>#DIV/0!</v>
      </c>
      <c r="F26" s="74" t="e">
        <f t="shared" si="6"/>
        <v>#DIV/0!</v>
      </c>
    </row>
    <row r="27" spans="1:6" ht="16.899999999999999" customHeight="1" x14ac:dyDescent="0.25">
      <c r="A27" s="77" t="s">
        <v>17</v>
      </c>
      <c r="B27" s="78"/>
      <c r="C27" s="78"/>
      <c r="D27" s="71"/>
      <c r="E27" s="73" t="e">
        <f t="shared" si="5"/>
        <v>#DIV/0!</v>
      </c>
      <c r="F27" s="74" t="e">
        <f t="shared" si="6"/>
        <v>#DIV/0!</v>
      </c>
    </row>
    <row r="28" spans="1:6" ht="16.899999999999999" customHeight="1" x14ac:dyDescent="0.25">
      <c r="A28" s="77" t="s">
        <v>18</v>
      </c>
      <c r="B28" s="78"/>
      <c r="C28" s="78"/>
      <c r="D28" s="71"/>
      <c r="E28" s="73" t="e">
        <f t="shared" si="5"/>
        <v>#DIV/0!</v>
      </c>
      <c r="F28" s="74" t="e">
        <f t="shared" si="6"/>
        <v>#DIV/0!</v>
      </c>
    </row>
    <row r="29" spans="1:6" ht="16.899999999999999" customHeight="1" x14ac:dyDescent="0.25">
      <c r="A29" s="77" t="s">
        <v>19</v>
      </c>
      <c r="B29" s="78"/>
      <c r="C29" s="78"/>
      <c r="D29" s="76"/>
      <c r="E29" s="73"/>
      <c r="F29" s="74"/>
    </row>
    <row r="30" spans="1:6" ht="16.899999999999999" customHeight="1" x14ac:dyDescent="0.25">
      <c r="A30" s="90" t="s">
        <v>90</v>
      </c>
      <c r="B30" s="92"/>
      <c r="C30" s="92"/>
      <c r="D30" s="76"/>
      <c r="E30" s="73" t="e">
        <f>B30/C30</f>
        <v>#DIV/0!</v>
      </c>
      <c r="F30" s="74" t="e">
        <f>B30/D30</f>
        <v>#DIV/0!</v>
      </c>
    </row>
    <row r="31" spans="1:6" ht="16.899999999999999" customHeight="1" x14ac:dyDescent="0.25">
      <c r="A31" s="91" t="s">
        <v>139</v>
      </c>
      <c r="B31" s="93"/>
      <c r="C31" s="93"/>
      <c r="D31" s="76"/>
      <c r="E31" s="73"/>
      <c r="F31" s="74"/>
    </row>
    <row r="32" spans="1:6" ht="16.899999999999999" customHeight="1" x14ac:dyDescent="0.25">
      <c r="A32" s="70" t="s">
        <v>91</v>
      </c>
      <c r="B32" s="78"/>
      <c r="C32" s="78"/>
      <c r="D32" s="71"/>
      <c r="E32" s="73" t="e">
        <f>B32/C32</f>
        <v>#DIV/0!</v>
      </c>
      <c r="F32" s="74" t="e">
        <f>B32/D32</f>
        <v>#DIV/0!</v>
      </c>
    </row>
    <row r="33" spans="1:6" ht="16.899999999999999" customHeight="1" x14ac:dyDescent="0.25">
      <c r="A33" s="70" t="s">
        <v>92</v>
      </c>
      <c r="B33" s="78"/>
      <c r="C33" s="111">
        <v>370</v>
      </c>
      <c r="D33" s="71"/>
      <c r="E33" s="73">
        <f>B33/C33</f>
        <v>0</v>
      </c>
      <c r="F33" s="74" t="e">
        <f>B33/D33</f>
        <v>#DIV/0!</v>
      </c>
    </row>
    <row r="34" spans="1:6" ht="16.899999999999999" customHeight="1" x14ac:dyDescent="0.25">
      <c r="A34" s="77" t="s">
        <v>169</v>
      </c>
      <c r="B34" s="78"/>
      <c r="C34" s="111">
        <v>370</v>
      </c>
      <c r="D34" s="72"/>
      <c r="E34" s="73"/>
      <c r="F34" s="74"/>
    </row>
    <row r="35" spans="1:6" ht="16.899999999999999" customHeight="1" x14ac:dyDescent="0.25">
      <c r="A35" s="70" t="s">
        <v>93</v>
      </c>
      <c r="B35" s="78"/>
      <c r="C35" s="78"/>
      <c r="D35" s="71"/>
      <c r="E35" s="73" t="e">
        <f>B35/C35</f>
        <v>#DIV/0!</v>
      </c>
      <c r="F35" s="74" t="e">
        <f>B35/D35</f>
        <v>#DIV/0!</v>
      </c>
    </row>
    <row r="36" spans="1:6" ht="16.899999999999999" customHeight="1" x14ac:dyDescent="0.25">
      <c r="A36" s="70" t="s">
        <v>94</v>
      </c>
      <c r="B36" s="78"/>
      <c r="C36" s="78"/>
      <c r="D36" s="71"/>
      <c r="E36" s="73" t="e">
        <f>B36/C36</f>
        <v>#DIV/0!</v>
      </c>
      <c r="F36" s="74" t="e">
        <f>B36/D36</f>
        <v>#DIV/0!</v>
      </c>
    </row>
    <row r="37" spans="1:6" ht="16.899999999999999" customHeight="1" x14ac:dyDescent="0.25">
      <c r="A37" s="70" t="s">
        <v>146</v>
      </c>
      <c r="B37" s="97"/>
      <c r="C37" s="97"/>
      <c r="D37" s="71"/>
      <c r="E37" s="73"/>
      <c r="F37" s="74"/>
    </row>
    <row r="38" spans="1:6" ht="16.899999999999999" customHeight="1" x14ac:dyDescent="0.25">
      <c r="A38" s="70" t="s">
        <v>95</v>
      </c>
      <c r="B38" s="71"/>
      <c r="C38" s="71"/>
      <c r="D38" s="71"/>
      <c r="E38" s="73" t="e">
        <f>B38/C38</f>
        <v>#DIV/0!</v>
      </c>
      <c r="F38" s="74" t="e">
        <f>B38/D38</f>
        <v>#DIV/0!</v>
      </c>
    </row>
    <row r="39" spans="1:6" ht="16.899999999999999" customHeight="1" x14ac:dyDescent="0.25">
      <c r="A39" s="70" t="s">
        <v>147</v>
      </c>
      <c r="B39" s="98"/>
      <c r="C39" s="98"/>
      <c r="D39" s="71"/>
      <c r="E39" s="73"/>
      <c r="F39" s="74"/>
    </row>
    <row r="40" spans="1:6" ht="16.899999999999999" customHeight="1" x14ac:dyDescent="0.25">
      <c r="A40" s="70" t="s">
        <v>148</v>
      </c>
      <c r="B40" s="98"/>
      <c r="C40" s="111">
        <v>3162.68</v>
      </c>
      <c r="D40" s="71"/>
      <c r="E40" s="73"/>
      <c r="F40" s="74"/>
    </row>
    <row r="41" spans="1:6" ht="16.899999999999999" customHeight="1" x14ac:dyDescent="0.25">
      <c r="A41" s="70" t="s">
        <v>96</v>
      </c>
      <c r="B41" s="78"/>
      <c r="C41" s="78"/>
      <c r="D41" s="71"/>
      <c r="E41" s="73" t="e">
        <f>B41/C41</f>
        <v>#DIV/0!</v>
      </c>
      <c r="F41" s="74" t="e">
        <f>B41/D41</f>
        <v>#DIV/0!</v>
      </c>
    </row>
    <row r="42" spans="1:6" ht="16.899999999999999" customHeight="1" x14ac:dyDescent="0.25">
      <c r="A42" s="70" t="s">
        <v>149</v>
      </c>
      <c r="B42" s="78"/>
      <c r="C42" s="78"/>
      <c r="D42" s="71"/>
      <c r="E42" s="89" t="e">
        <f>B42/C42</f>
        <v>#DIV/0!</v>
      </c>
      <c r="F42" s="74" t="e">
        <f>B42/D42</f>
        <v>#DIV/0!</v>
      </c>
    </row>
    <row r="43" spans="1:6" ht="16.899999999999999" customHeight="1" x14ac:dyDescent="0.25">
      <c r="A43" s="70" t="s">
        <v>97</v>
      </c>
      <c r="B43" s="78"/>
      <c r="C43" s="78"/>
      <c r="D43" s="71"/>
      <c r="E43" s="89"/>
      <c r="F43" s="74"/>
    </row>
    <row r="44" spans="1:6" ht="16.899999999999999" customHeight="1" x14ac:dyDescent="0.25">
      <c r="A44" s="70" t="s">
        <v>98</v>
      </c>
      <c r="B44" s="78"/>
      <c r="C44" s="78"/>
      <c r="D44" s="71"/>
      <c r="E44" s="73" t="e">
        <f t="shared" ref="E44:E55" si="7">B44/C44</f>
        <v>#DIV/0!</v>
      </c>
      <c r="F44" s="74" t="e">
        <f t="shared" ref="F44:F55" si="8">B44/D44</f>
        <v>#DIV/0!</v>
      </c>
    </row>
    <row r="45" spans="1:6" ht="16.899999999999999" customHeight="1" x14ac:dyDescent="0.25">
      <c r="A45" s="70" t="s">
        <v>99</v>
      </c>
      <c r="B45" s="71"/>
      <c r="C45" s="71"/>
      <c r="D45" s="71"/>
      <c r="E45" s="73" t="e">
        <f t="shared" si="7"/>
        <v>#DIV/0!</v>
      </c>
      <c r="F45" s="74" t="e">
        <f t="shared" si="8"/>
        <v>#DIV/0!</v>
      </c>
    </row>
    <row r="46" spans="1:6" ht="16.899999999999999" customHeight="1" x14ac:dyDescent="0.25">
      <c r="A46" s="70" t="s">
        <v>100</v>
      </c>
      <c r="B46" s="71"/>
      <c r="C46" s="71"/>
      <c r="D46" s="71"/>
      <c r="E46" s="73" t="e">
        <f t="shared" si="7"/>
        <v>#DIV/0!</v>
      </c>
      <c r="F46" s="74" t="e">
        <f t="shared" si="8"/>
        <v>#DIV/0!</v>
      </c>
    </row>
    <row r="47" spans="1:6" ht="16.899999999999999" customHeight="1" x14ac:dyDescent="0.25">
      <c r="A47" s="70" t="s">
        <v>101</v>
      </c>
      <c r="B47" s="71"/>
      <c r="C47" s="111">
        <v>2640</v>
      </c>
      <c r="D47" s="71"/>
      <c r="E47" s="73">
        <f t="shared" si="7"/>
        <v>0</v>
      </c>
      <c r="F47" s="74" t="e">
        <f t="shared" si="8"/>
        <v>#DIV/0!</v>
      </c>
    </row>
    <row r="48" spans="1:6" ht="16.899999999999999" customHeight="1" x14ac:dyDescent="0.25">
      <c r="A48" s="77" t="s">
        <v>20</v>
      </c>
      <c r="B48" s="78"/>
      <c r="C48" s="78"/>
      <c r="D48" s="71"/>
      <c r="E48" s="73" t="e">
        <f t="shared" si="7"/>
        <v>#DIV/0!</v>
      </c>
      <c r="F48" s="74" t="e">
        <f t="shared" si="8"/>
        <v>#DIV/0!</v>
      </c>
    </row>
    <row r="49" spans="1:6" ht="16.899999999999999" customHeight="1" x14ac:dyDescent="0.25">
      <c r="A49" s="77" t="s">
        <v>21</v>
      </c>
      <c r="B49" s="78"/>
      <c r="C49" s="78"/>
      <c r="D49" s="71"/>
      <c r="E49" s="73" t="e">
        <f t="shared" si="7"/>
        <v>#DIV/0!</v>
      </c>
      <c r="F49" s="74" t="e">
        <f t="shared" si="8"/>
        <v>#DIV/0!</v>
      </c>
    </row>
    <row r="50" spans="1:6" ht="16.899999999999999" customHeight="1" x14ac:dyDescent="0.25">
      <c r="A50" s="77" t="s">
        <v>140</v>
      </c>
      <c r="B50" s="78"/>
      <c r="C50" s="111">
        <v>760.66</v>
      </c>
      <c r="D50" s="71"/>
      <c r="E50" s="73">
        <f t="shared" si="7"/>
        <v>0</v>
      </c>
      <c r="F50" s="74" t="e">
        <f t="shared" si="8"/>
        <v>#DIV/0!</v>
      </c>
    </row>
    <row r="51" spans="1:6" ht="16.899999999999999" customHeight="1" x14ac:dyDescent="0.25">
      <c r="A51" s="70" t="s">
        <v>102</v>
      </c>
      <c r="B51" s="71"/>
      <c r="C51" s="71"/>
      <c r="D51" s="71"/>
      <c r="E51" s="73" t="e">
        <f t="shared" si="7"/>
        <v>#DIV/0!</v>
      </c>
      <c r="F51" s="74" t="e">
        <f t="shared" si="8"/>
        <v>#DIV/0!</v>
      </c>
    </row>
    <row r="52" spans="1:6" ht="16.899999999999999" customHeight="1" x14ac:dyDescent="0.25">
      <c r="A52" s="70" t="s">
        <v>103</v>
      </c>
      <c r="B52" s="71"/>
      <c r="C52" s="71"/>
      <c r="D52" s="71"/>
      <c r="E52" s="73" t="e">
        <f t="shared" si="7"/>
        <v>#DIV/0!</v>
      </c>
      <c r="F52" s="74" t="e">
        <f t="shared" si="8"/>
        <v>#DIV/0!</v>
      </c>
    </row>
    <row r="53" spans="1:6" ht="16.899999999999999" customHeight="1" x14ac:dyDescent="0.25">
      <c r="A53" s="70" t="s">
        <v>104</v>
      </c>
      <c r="B53" s="78"/>
      <c r="C53" s="111">
        <v>78</v>
      </c>
      <c r="D53" s="71"/>
      <c r="E53" s="73">
        <f t="shared" si="7"/>
        <v>0</v>
      </c>
      <c r="F53" s="74" t="e">
        <f t="shared" si="8"/>
        <v>#DIV/0!</v>
      </c>
    </row>
    <row r="54" spans="1:6" ht="16.899999999999999" customHeight="1" x14ac:dyDescent="0.25">
      <c r="A54" s="70" t="s">
        <v>105</v>
      </c>
      <c r="B54" s="71"/>
      <c r="C54" s="71"/>
      <c r="D54" s="71"/>
      <c r="E54" s="73" t="e">
        <f t="shared" si="7"/>
        <v>#DIV/0!</v>
      </c>
      <c r="F54" s="74" t="e">
        <f t="shared" si="8"/>
        <v>#DIV/0!</v>
      </c>
    </row>
    <row r="55" spans="1:6" ht="16.899999999999999" customHeight="1" x14ac:dyDescent="0.25">
      <c r="A55" s="70" t="s">
        <v>22</v>
      </c>
      <c r="B55" s="71"/>
      <c r="C55" s="71"/>
      <c r="D55" s="71"/>
      <c r="E55" s="73" t="e">
        <f t="shared" si="7"/>
        <v>#DIV/0!</v>
      </c>
      <c r="F55" s="74" t="e">
        <f t="shared" si="8"/>
        <v>#DIV/0!</v>
      </c>
    </row>
    <row r="56" spans="1:6" ht="16.899999999999999" customHeight="1" x14ac:dyDescent="0.25">
      <c r="A56" s="70" t="s">
        <v>150</v>
      </c>
      <c r="B56" s="98"/>
      <c r="C56" s="98"/>
      <c r="D56" s="71"/>
      <c r="E56" s="73"/>
      <c r="F56" s="74"/>
    </row>
    <row r="57" spans="1:6" ht="16.899999999999999" customHeight="1" x14ac:dyDescent="0.25">
      <c r="A57" s="70" t="s">
        <v>106</v>
      </c>
      <c r="B57" s="78"/>
      <c r="C57" s="78"/>
      <c r="D57" s="71"/>
      <c r="E57" s="73" t="e">
        <f>B57/C57</f>
        <v>#DIV/0!</v>
      </c>
      <c r="F57" s="74" t="e">
        <f>B57/D57</f>
        <v>#DIV/0!</v>
      </c>
    </row>
    <row r="58" spans="1:6" ht="16.899999999999999" customHeight="1" x14ac:dyDescent="0.25">
      <c r="A58" s="70" t="s">
        <v>151</v>
      </c>
      <c r="B58" s="78"/>
      <c r="C58" s="78"/>
      <c r="D58" s="71"/>
      <c r="E58" s="73" t="e">
        <f>B58/C58</f>
        <v>#DIV/0!</v>
      </c>
      <c r="F58" s="74" t="e">
        <f>B58/D58</f>
        <v>#DIV/0!</v>
      </c>
    </row>
    <row r="59" spans="1:6" ht="16.899999999999999" customHeight="1" x14ac:dyDescent="0.25">
      <c r="A59" s="70" t="s">
        <v>107</v>
      </c>
      <c r="B59" s="78"/>
      <c r="C59" s="78"/>
      <c r="D59" s="71"/>
      <c r="E59" s="73" t="e">
        <f>B59/C59</f>
        <v>#DIV/0!</v>
      </c>
      <c r="F59" s="74" t="e">
        <f>B59/D59</f>
        <v>#DIV/0!</v>
      </c>
    </row>
    <row r="60" spans="1:6" ht="16.899999999999999" customHeight="1" x14ac:dyDescent="0.25">
      <c r="A60" s="70" t="s">
        <v>108</v>
      </c>
      <c r="B60" s="78"/>
      <c r="C60" s="78"/>
      <c r="D60" s="71"/>
      <c r="E60" s="73" t="e">
        <f>B60/C60</f>
        <v>#DIV/0!</v>
      </c>
      <c r="F60" s="74" t="e">
        <f>B60/D60</f>
        <v>#DIV/0!</v>
      </c>
    </row>
    <row r="61" spans="1:6" ht="16.899999999999999" customHeight="1" x14ac:dyDescent="0.25">
      <c r="A61" s="70" t="s">
        <v>152</v>
      </c>
      <c r="B61" s="78"/>
      <c r="C61" s="78"/>
      <c r="D61" s="71"/>
      <c r="E61" s="73"/>
      <c r="F61" s="74"/>
    </row>
    <row r="62" spans="1:6" ht="16.899999999999999" customHeight="1" x14ac:dyDescent="0.25">
      <c r="A62" s="70" t="s">
        <v>153</v>
      </c>
      <c r="B62" s="78"/>
      <c r="C62" s="78"/>
      <c r="D62" s="71"/>
      <c r="E62" s="73"/>
      <c r="F62" s="74"/>
    </row>
    <row r="63" spans="1:6" ht="16.899999999999999" customHeight="1" x14ac:dyDescent="0.25">
      <c r="A63" s="70" t="s">
        <v>109</v>
      </c>
      <c r="B63" s="78"/>
      <c r="C63" s="78"/>
      <c r="D63" s="71"/>
      <c r="E63" s="73" t="e">
        <f t="shared" ref="E63:E67" si="9">B63/C63</f>
        <v>#DIV/0!</v>
      </c>
      <c r="F63" s="74" t="e">
        <f t="shared" ref="F63:F68" si="10">B63/D63</f>
        <v>#DIV/0!</v>
      </c>
    </row>
    <row r="64" spans="1:6" ht="16.899999999999999" customHeight="1" x14ac:dyDescent="0.25">
      <c r="A64" s="70" t="s">
        <v>110</v>
      </c>
      <c r="B64" s="71"/>
      <c r="C64" s="71"/>
      <c r="D64" s="71"/>
      <c r="E64" s="73" t="e">
        <f t="shared" si="9"/>
        <v>#DIV/0!</v>
      </c>
      <c r="F64" s="74" t="e">
        <f t="shared" si="10"/>
        <v>#DIV/0!</v>
      </c>
    </row>
    <row r="65" spans="1:6" ht="16.899999999999999" customHeight="1" x14ac:dyDescent="0.25">
      <c r="A65" s="70" t="s">
        <v>111</v>
      </c>
      <c r="B65" s="71"/>
      <c r="C65" s="71"/>
      <c r="D65" s="71"/>
      <c r="E65" s="73" t="e">
        <f t="shared" si="9"/>
        <v>#DIV/0!</v>
      </c>
      <c r="F65" s="74" t="e">
        <f t="shared" si="10"/>
        <v>#DIV/0!</v>
      </c>
    </row>
    <row r="66" spans="1:6" ht="16.899999999999999" customHeight="1" x14ac:dyDescent="0.25">
      <c r="A66" s="77" t="s">
        <v>23</v>
      </c>
      <c r="B66" s="78"/>
      <c r="C66" s="78"/>
      <c r="D66" s="71"/>
      <c r="E66" s="73" t="e">
        <f t="shared" si="9"/>
        <v>#DIV/0!</v>
      </c>
      <c r="F66" s="74" t="e">
        <f t="shared" si="10"/>
        <v>#DIV/0!</v>
      </c>
    </row>
    <row r="67" spans="1:6" ht="16.899999999999999" customHeight="1" x14ac:dyDescent="0.25">
      <c r="A67" s="70" t="s">
        <v>112</v>
      </c>
      <c r="B67" s="78"/>
      <c r="C67" s="111">
        <v>1982.43</v>
      </c>
      <c r="D67" s="71"/>
      <c r="E67" s="73">
        <f t="shared" si="9"/>
        <v>0</v>
      </c>
      <c r="F67" s="74" t="e">
        <f t="shared" si="10"/>
        <v>#DIV/0!</v>
      </c>
    </row>
    <row r="68" spans="1:6" ht="16.899999999999999" customHeight="1" x14ac:dyDescent="0.25">
      <c r="A68" s="70" t="s">
        <v>113</v>
      </c>
      <c r="B68" s="71"/>
      <c r="D68" s="71"/>
      <c r="E68" s="73">
        <f>B68/C71</f>
        <v>0</v>
      </c>
      <c r="F68" s="74" t="e">
        <f t="shared" si="10"/>
        <v>#DIV/0!</v>
      </c>
    </row>
    <row r="69" spans="1:6" ht="16.899999999999999" customHeight="1" x14ac:dyDescent="0.25">
      <c r="A69" s="77" t="s">
        <v>24</v>
      </c>
      <c r="B69" s="78"/>
      <c r="C69" s="111">
        <v>253.7</v>
      </c>
      <c r="D69" s="71"/>
      <c r="E69" s="73"/>
      <c r="F69" s="74"/>
    </row>
    <row r="70" spans="1:6" ht="16.899999999999999" customHeight="1" x14ac:dyDescent="0.25">
      <c r="A70" s="77" t="s">
        <v>154</v>
      </c>
      <c r="B70" s="97"/>
      <c r="C70" s="97"/>
      <c r="D70" s="71"/>
      <c r="E70" s="73"/>
      <c r="F70" s="74"/>
    </row>
    <row r="71" spans="1:6" ht="16.899999999999999" customHeight="1" x14ac:dyDescent="0.25">
      <c r="A71" s="77" t="s">
        <v>25</v>
      </c>
      <c r="B71" s="78"/>
      <c r="C71" s="111">
        <v>4986.8</v>
      </c>
      <c r="D71" s="71"/>
      <c r="E71" s="73" t="e">
        <f>#REF!/#REF!</f>
        <v>#REF!</v>
      </c>
      <c r="F71" s="74" t="e">
        <f>#REF!/D71</f>
        <v>#REF!</v>
      </c>
    </row>
    <row r="72" spans="1:6" ht="16.899999999999999" customHeight="1" x14ac:dyDescent="0.25">
      <c r="A72" t="s">
        <v>170</v>
      </c>
      <c r="C72" s="111">
        <v>253.7</v>
      </c>
      <c r="D72" s="71"/>
      <c r="E72" s="73" t="e">
        <f>B71/#REF!</f>
        <v>#REF!</v>
      </c>
      <c r="F72" s="74" t="e">
        <f>B71/D72</f>
        <v>#DIV/0!</v>
      </c>
    </row>
    <row r="73" spans="1:6" ht="16.899999999999999" customHeight="1" thickBot="1" x14ac:dyDescent="0.3">
      <c r="A73" s="83" t="s">
        <v>144</v>
      </c>
      <c r="B73" s="84">
        <f>SUM(B21:B71)</f>
        <v>0</v>
      </c>
      <c r="C73" s="84">
        <f>SUM(C21:C71)</f>
        <v>14914.27</v>
      </c>
      <c r="D73" s="84">
        <f>SUM(D21:D72)</f>
        <v>0</v>
      </c>
      <c r="E73" s="94">
        <f t="shared" ref="E73:E80" si="11">B73/C73</f>
        <v>0</v>
      </c>
      <c r="F73" s="85" t="e">
        <f t="shared" ref="F73:F80" si="12">B73/D73</f>
        <v>#DIV/0!</v>
      </c>
    </row>
    <row r="74" spans="1:6" ht="16.899999999999999" customHeight="1" thickTop="1" x14ac:dyDescent="0.25">
      <c r="A74" s="77" t="s">
        <v>11</v>
      </c>
      <c r="B74" s="96"/>
      <c r="C74" s="111">
        <v>621.66999999999996</v>
      </c>
      <c r="D74" s="71"/>
      <c r="E74" s="73">
        <f t="shared" si="11"/>
        <v>0</v>
      </c>
      <c r="F74" s="74" t="e">
        <f t="shared" si="12"/>
        <v>#DIV/0!</v>
      </c>
    </row>
    <row r="75" spans="1:6" ht="16.899999999999999" customHeight="1" x14ac:dyDescent="0.25">
      <c r="A75" s="77" t="s">
        <v>12</v>
      </c>
      <c r="B75" s="96"/>
      <c r="C75" s="111">
        <v>21.11</v>
      </c>
      <c r="D75" s="71"/>
      <c r="E75" s="73">
        <f t="shared" si="11"/>
        <v>0</v>
      </c>
      <c r="F75" s="74" t="e">
        <f t="shared" si="12"/>
        <v>#DIV/0!</v>
      </c>
    </row>
    <row r="76" spans="1:6" ht="16.899999999999999" customHeight="1" x14ac:dyDescent="0.25">
      <c r="A76" s="77" t="s">
        <v>13</v>
      </c>
      <c r="B76" s="96"/>
      <c r="C76" s="111">
        <v>48.8</v>
      </c>
      <c r="D76" s="71"/>
      <c r="E76" s="73">
        <f t="shared" si="11"/>
        <v>0</v>
      </c>
      <c r="F76" s="74" t="e">
        <f t="shared" si="12"/>
        <v>#DIV/0!</v>
      </c>
    </row>
    <row r="77" spans="1:6" ht="16.899999999999999" customHeight="1" x14ac:dyDescent="0.25">
      <c r="A77" s="77" t="s">
        <v>14</v>
      </c>
      <c r="B77" s="96"/>
      <c r="C77" s="78"/>
      <c r="D77" s="71"/>
      <c r="E77" s="73" t="e">
        <f t="shared" si="11"/>
        <v>#DIV/0!</v>
      </c>
      <c r="F77" s="74" t="e">
        <f t="shared" si="12"/>
        <v>#DIV/0!</v>
      </c>
    </row>
    <row r="78" spans="1:6" ht="16.899999999999999" customHeight="1" x14ac:dyDescent="0.25">
      <c r="A78" s="77" t="s">
        <v>15</v>
      </c>
      <c r="B78" s="96"/>
      <c r="C78" s="78"/>
      <c r="D78" s="71"/>
      <c r="E78" s="73" t="e">
        <f t="shared" si="11"/>
        <v>#DIV/0!</v>
      </c>
      <c r="F78" s="74" t="e">
        <f t="shared" si="12"/>
        <v>#DIV/0!</v>
      </c>
    </row>
    <row r="79" spans="1:6" ht="16.899999999999999" customHeight="1" x14ac:dyDescent="0.25">
      <c r="A79" s="70" t="s">
        <v>89</v>
      </c>
      <c r="B79" s="71"/>
      <c r="C79" s="71"/>
      <c r="D79" s="71"/>
      <c r="E79" s="73" t="e">
        <f t="shared" si="11"/>
        <v>#DIV/0!</v>
      </c>
      <c r="F79" s="74" t="e">
        <f t="shared" si="12"/>
        <v>#DIV/0!</v>
      </c>
    </row>
    <row r="80" spans="1:6" ht="16.899999999999999" customHeight="1" thickBot="1" x14ac:dyDescent="0.3">
      <c r="A80" s="83" t="s">
        <v>143</v>
      </c>
      <c r="B80" s="84">
        <f>SUM(B74:B79)</f>
        <v>0</v>
      </c>
      <c r="C80" s="84">
        <f>SUM(C74:C79)</f>
        <v>691.57999999999993</v>
      </c>
      <c r="D80" s="84">
        <f>SUM(D74:D79)</f>
        <v>0</v>
      </c>
      <c r="E80" s="94">
        <f t="shared" si="11"/>
        <v>0</v>
      </c>
      <c r="F80" s="85" t="e">
        <f t="shared" si="12"/>
        <v>#DIV/0!</v>
      </c>
    </row>
    <row r="81" spans="1:6" ht="16.899999999999999" customHeight="1" thickTop="1" x14ac:dyDescent="0.25">
      <c r="A81" s="99" t="s">
        <v>155</v>
      </c>
      <c r="B81" s="100"/>
      <c r="C81" s="100"/>
      <c r="D81" s="101"/>
      <c r="E81" s="102"/>
      <c r="F81" s="103"/>
    </row>
    <row r="82" spans="1:6" ht="16.899999999999999" customHeight="1" x14ac:dyDescent="0.25">
      <c r="A82" s="70" t="s">
        <v>114</v>
      </c>
      <c r="B82" s="78"/>
      <c r="C82" s="78"/>
      <c r="D82" s="71"/>
      <c r="E82" s="73" t="e">
        <f>B82/C82</f>
        <v>#DIV/0!</v>
      </c>
      <c r="F82" s="74" t="e">
        <f>B82/D82</f>
        <v>#DIV/0!</v>
      </c>
    </row>
    <row r="83" spans="1:6" ht="16.899999999999999" customHeight="1" x14ac:dyDescent="0.25">
      <c r="A83" s="70" t="s">
        <v>115</v>
      </c>
      <c r="B83" s="78"/>
      <c r="C83" s="78"/>
      <c r="D83" s="71"/>
      <c r="E83" s="73" t="e">
        <f>B83/C83</f>
        <v>#DIV/0!</v>
      </c>
      <c r="F83" s="74" t="e">
        <f>B83/D83</f>
        <v>#DIV/0!</v>
      </c>
    </row>
    <row r="84" spans="1:6" ht="16.899999999999999" customHeight="1" x14ac:dyDescent="0.25">
      <c r="A84" s="77" t="s">
        <v>26</v>
      </c>
      <c r="B84" s="78"/>
      <c r="C84" s="78"/>
      <c r="D84" s="71"/>
      <c r="E84" s="73"/>
      <c r="F84" s="74"/>
    </row>
    <row r="85" spans="1:6" ht="16.899999999999999" customHeight="1" x14ac:dyDescent="0.25">
      <c r="A85" s="77" t="s">
        <v>156</v>
      </c>
      <c r="B85" s="78"/>
      <c r="C85" s="78"/>
      <c r="D85" s="71"/>
      <c r="E85" s="73"/>
      <c r="F85" s="74"/>
    </row>
    <row r="86" spans="1:6" ht="16.899999999999999" customHeight="1" x14ac:dyDescent="0.25">
      <c r="A86" s="77" t="s">
        <v>27</v>
      </c>
      <c r="B86" s="78"/>
      <c r="C86" s="78"/>
      <c r="D86" s="71"/>
      <c r="E86" s="73"/>
      <c r="F86" s="74"/>
    </row>
    <row r="87" spans="1:6" ht="16.899999999999999" customHeight="1" x14ac:dyDescent="0.25">
      <c r="A87" s="77" t="s">
        <v>157</v>
      </c>
      <c r="B87" s="78"/>
      <c r="C87" s="78"/>
      <c r="D87" s="71"/>
      <c r="E87" s="73"/>
      <c r="F87" s="74"/>
    </row>
    <row r="88" spans="1:6" ht="16.899999999999999" customHeight="1" thickBot="1" x14ac:dyDescent="0.3">
      <c r="A88" s="83" t="s">
        <v>142</v>
      </c>
      <c r="B88" s="84">
        <f>SUM(B81:B87)</f>
        <v>0</v>
      </c>
      <c r="C88" s="84">
        <f>SUM(C82:C87)</f>
        <v>0</v>
      </c>
      <c r="D88" s="84">
        <f>SUM(D82:D87)</f>
        <v>0</v>
      </c>
      <c r="E88" s="94" t="e">
        <f t="shared" ref="E88:E98" si="13">B88/C88</f>
        <v>#DIV/0!</v>
      </c>
      <c r="F88" s="85" t="e">
        <f t="shared" ref="F88:F98" si="14">B88/D88</f>
        <v>#DIV/0!</v>
      </c>
    </row>
    <row r="89" spans="1:6" ht="16.899999999999999" customHeight="1" thickTop="1" x14ac:dyDescent="0.25">
      <c r="A89" s="70" t="s">
        <v>28</v>
      </c>
      <c r="B89" s="78"/>
      <c r="C89" s="78"/>
      <c r="D89" s="71"/>
      <c r="E89" s="81" t="e">
        <f t="shared" si="13"/>
        <v>#DIV/0!</v>
      </c>
      <c r="F89" s="82" t="e">
        <f t="shared" si="14"/>
        <v>#DIV/0!</v>
      </c>
    </row>
    <row r="90" spans="1:6" ht="16.899999999999999" customHeight="1" x14ac:dyDescent="0.25">
      <c r="A90" s="70" t="s">
        <v>116</v>
      </c>
      <c r="B90" s="78"/>
      <c r="C90" s="78"/>
      <c r="D90" s="71"/>
      <c r="E90" s="81" t="e">
        <f t="shared" si="13"/>
        <v>#DIV/0!</v>
      </c>
      <c r="F90" s="82" t="e">
        <f t="shared" si="14"/>
        <v>#DIV/0!</v>
      </c>
    </row>
    <row r="91" spans="1:6" ht="16.899999999999999" customHeight="1" x14ac:dyDescent="0.25">
      <c r="A91" s="70" t="s">
        <v>117</v>
      </c>
      <c r="B91" s="78"/>
      <c r="C91" s="78"/>
      <c r="D91" s="71"/>
      <c r="E91" s="81" t="e">
        <f t="shared" si="13"/>
        <v>#DIV/0!</v>
      </c>
      <c r="F91" s="82" t="e">
        <f t="shared" si="14"/>
        <v>#DIV/0!</v>
      </c>
    </row>
    <row r="92" spans="1:6" ht="16.899999999999999" customHeight="1" x14ac:dyDescent="0.25">
      <c r="A92" s="70" t="s">
        <v>118</v>
      </c>
      <c r="B92" s="71"/>
      <c r="C92" s="71"/>
      <c r="D92" s="71"/>
      <c r="E92" s="81" t="e">
        <f t="shared" si="13"/>
        <v>#DIV/0!</v>
      </c>
      <c r="F92" s="82" t="e">
        <f t="shared" si="14"/>
        <v>#DIV/0!</v>
      </c>
    </row>
    <row r="93" spans="1:6" ht="16.899999999999999" customHeight="1" x14ac:dyDescent="0.25">
      <c r="A93" s="70" t="s">
        <v>29</v>
      </c>
      <c r="B93" s="96"/>
      <c r="C93" s="78"/>
      <c r="D93" s="71"/>
      <c r="E93" s="81" t="e">
        <f t="shared" si="13"/>
        <v>#DIV/0!</v>
      </c>
      <c r="F93" s="82" t="e">
        <f t="shared" si="14"/>
        <v>#DIV/0!</v>
      </c>
    </row>
    <row r="94" spans="1:6" ht="16.899999999999999" customHeight="1" x14ac:dyDescent="0.25">
      <c r="A94" s="70" t="s">
        <v>119</v>
      </c>
      <c r="B94" s="96"/>
      <c r="C94" s="71"/>
      <c r="D94" s="71"/>
      <c r="E94" s="81" t="e">
        <f t="shared" si="13"/>
        <v>#DIV/0!</v>
      </c>
      <c r="F94" s="82" t="e">
        <f t="shared" si="14"/>
        <v>#DIV/0!</v>
      </c>
    </row>
    <row r="95" spans="1:6" ht="16.899999999999999" customHeight="1" x14ac:dyDescent="0.25">
      <c r="A95" s="70" t="s">
        <v>120</v>
      </c>
      <c r="B95" s="78"/>
      <c r="C95" s="78"/>
      <c r="D95" s="71"/>
      <c r="E95" s="81" t="e">
        <f t="shared" si="13"/>
        <v>#DIV/0!</v>
      </c>
      <c r="F95" s="82" t="e">
        <f t="shared" si="14"/>
        <v>#DIV/0!</v>
      </c>
    </row>
    <row r="96" spans="1:6" ht="16.899999999999999" customHeight="1" x14ac:dyDescent="0.25">
      <c r="A96" s="70" t="s">
        <v>121</v>
      </c>
      <c r="B96" s="71"/>
      <c r="C96" s="71"/>
      <c r="D96" s="71"/>
      <c r="E96" s="81" t="e">
        <f t="shared" si="13"/>
        <v>#DIV/0!</v>
      </c>
      <c r="F96" s="82" t="e">
        <f t="shared" si="14"/>
        <v>#DIV/0!</v>
      </c>
    </row>
    <row r="97" spans="1:6" ht="16.899999999999999" customHeight="1" x14ac:dyDescent="0.25">
      <c r="A97" s="70" t="s">
        <v>122</v>
      </c>
      <c r="B97" s="71"/>
      <c r="C97" s="71"/>
      <c r="D97" s="71"/>
      <c r="E97" s="81" t="e">
        <f t="shared" si="13"/>
        <v>#DIV/0!</v>
      </c>
      <c r="F97" s="82" t="e">
        <f t="shared" si="14"/>
        <v>#DIV/0!</v>
      </c>
    </row>
    <row r="98" spans="1:6" ht="16.899999999999999" customHeight="1" x14ac:dyDescent="0.25">
      <c r="A98" s="70" t="s">
        <v>30</v>
      </c>
      <c r="B98" s="78"/>
      <c r="C98" s="78"/>
      <c r="D98" s="71"/>
      <c r="E98" s="81" t="e">
        <f t="shared" si="13"/>
        <v>#DIV/0!</v>
      </c>
      <c r="F98" s="95" t="e">
        <f t="shared" si="14"/>
        <v>#DIV/0!</v>
      </c>
    </row>
    <row r="99" spans="1:6" ht="16.899999999999999" customHeight="1" x14ac:dyDescent="0.25">
      <c r="A99" s="70" t="s">
        <v>158</v>
      </c>
      <c r="B99" s="78"/>
      <c r="C99" s="78"/>
      <c r="D99" s="71"/>
      <c r="E99" s="81"/>
      <c r="F99" s="95"/>
    </row>
    <row r="100" spans="1:6" ht="16.899999999999999" customHeight="1" x14ac:dyDescent="0.25">
      <c r="A100" s="70" t="s">
        <v>123</v>
      </c>
      <c r="B100" s="78"/>
      <c r="C100" s="111">
        <v>644487.76</v>
      </c>
      <c r="D100" s="71"/>
      <c r="E100" s="81" t="e">
        <f>B100/#REF!</f>
        <v>#REF!</v>
      </c>
      <c r="F100" s="82" t="e">
        <f>B100/D100</f>
        <v>#DIV/0!</v>
      </c>
    </row>
    <row r="101" spans="1:6" ht="16.899999999999999" customHeight="1" x14ac:dyDescent="0.25">
      <c r="A101" s="70" t="s">
        <v>159</v>
      </c>
      <c r="B101" s="97"/>
      <c r="C101" s="97"/>
      <c r="D101" s="71"/>
      <c r="E101" s="81"/>
      <c r="F101" s="82"/>
    </row>
    <row r="102" spans="1:6" ht="16.899999999999999" customHeight="1" x14ac:dyDescent="0.25">
      <c r="A102" s="70" t="s">
        <v>124</v>
      </c>
      <c r="B102" s="71"/>
      <c r="C102" s="71"/>
      <c r="D102" s="71"/>
      <c r="E102" s="81" t="e">
        <f t="shared" ref="E102:E115" si="15">B102/C102</f>
        <v>#DIV/0!</v>
      </c>
      <c r="F102" s="82" t="e">
        <f t="shared" ref="F102:F115" si="16">B102/D102</f>
        <v>#DIV/0!</v>
      </c>
    </row>
    <row r="103" spans="1:6" ht="16.899999999999999" customHeight="1" x14ac:dyDescent="0.25">
      <c r="A103" s="70" t="s">
        <v>125</v>
      </c>
      <c r="B103" s="78"/>
      <c r="C103" s="78"/>
      <c r="D103" s="87"/>
      <c r="E103" s="81" t="e">
        <f t="shared" si="15"/>
        <v>#DIV/0!</v>
      </c>
      <c r="F103" s="82" t="e">
        <f t="shared" si="16"/>
        <v>#DIV/0!</v>
      </c>
    </row>
    <row r="104" spans="1:6" ht="16.899999999999999" customHeight="1" x14ac:dyDescent="0.25">
      <c r="A104" s="70" t="s">
        <v>126</v>
      </c>
      <c r="B104" s="78"/>
      <c r="C104" s="78"/>
      <c r="D104" s="88"/>
      <c r="E104" s="81" t="e">
        <f t="shared" si="15"/>
        <v>#DIV/0!</v>
      </c>
      <c r="F104" s="82" t="e">
        <f t="shared" si="16"/>
        <v>#DIV/0!</v>
      </c>
    </row>
    <row r="105" spans="1:6" ht="16.899999999999999" customHeight="1" x14ac:dyDescent="0.25">
      <c r="A105" s="70" t="s">
        <v>127</v>
      </c>
      <c r="B105" s="78"/>
      <c r="C105" s="78"/>
      <c r="D105" s="71"/>
      <c r="E105" s="81" t="e">
        <f t="shared" si="15"/>
        <v>#DIV/0!</v>
      </c>
      <c r="F105" s="82" t="e">
        <f t="shared" si="16"/>
        <v>#DIV/0!</v>
      </c>
    </row>
    <row r="106" spans="1:6" ht="16.899999999999999" customHeight="1" x14ac:dyDescent="0.25">
      <c r="A106" s="70" t="s">
        <v>128</v>
      </c>
      <c r="B106" s="71"/>
      <c r="C106" s="71"/>
      <c r="D106" s="71"/>
      <c r="E106" s="81" t="e">
        <f t="shared" si="15"/>
        <v>#DIV/0!</v>
      </c>
      <c r="F106" s="82" t="e">
        <f t="shared" si="16"/>
        <v>#DIV/0!</v>
      </c>
    </row>
    <row r="107" spans="1:6" ht="16.899999999999999" customHeight="1" x14ac:dyDescent="0.25">
      <c r="A107" s="70" t="s">
        <v>129</v>
      </c>
      <c r="B107" s="78"/>
      <c r="C107" s="78"/>
      <c r="D107" s="71"/>
      <c r="E107" s="81" t="e">
        <f t="shared" si="15"/>
        <v>#DIV/0!</v>
      </c>
      <c r="F107" s="82" t="e">
        <f t="shared" si="16"/>
        <v>#DIV/0!</v>
      </c>
    </row>
    <row r="108" spans="1:6" ht="16.899999999999999" customHeight="1" x14ac:dyDescent="0.25">
      <c r="A108" s="70" t="s">
        <v>130</v>
      </c>
      <c r="B108" s="78"/>
      <c r="C108" s="78"/>
      <c r="D108" s="71"/>
      <c r="E108" s="81" t="e">
        <f t="shared" si="15"/>
        <v>#DIV/0!</v>
      </c>
      <c r="F108" s="82" t="e">
        <f t="shared" si="16"/>
        <v>#DIV/0!</v>
      </c>
    </row>
    <row r="109" spans="1:6" ht="16.899999999999999" customHeight="1" x14ac:dyDescent="0.25">
      <c r="A109" s="70" t="s">
        <v>131</v>
      </c>
      <c r="B109" s="78"/>
      <c r="C109" s="78"/>
      <c r="D109" s="71"/>
      <c r="E109" s="81" t="e">
        <f t="shared" si="15"/>
        <v>#DIV/0!</v>
      </c>
      <c r="F109" s="82" t="e">
        <f t="shared" si="16"/>
        <v>#DIV/0!</v>
      </c>
    </row>
    <row r="110" spans="1:6" ht="16.899999999999999" customHeight="1" x14ac:dyDescent="0.25">
      <c r="A110" s="70" t="s">
        <v>132</v>
      </c>
      <c r="B110" s="71"/>
      <c r="C110" s="71"/>
      <c r="D110" s="71"/>
      <c r="E110" s="81" t="e">
        <f t="shared" si="15"/>
        <v>#DIV/0!</v>
      </c>
      <c r="F110" s="82" t="e">
        <f t="shared" si="16"/>
        <v>#DIV/0!</v>
      </c>
    </row>
    <row r="111" spans="1:6" ht="16.899999999999999" customHeight="1" x14ac:dyDescent="0.25">
      <c r="A111" s="70" t="s">
        <v>133</v>
      </c>
      <c r="B111" s="71"/>
      <c r="D111" s="71"/>
      <c r="E111" s="81">
        <f>B111/C100</f>
        <v>0</v>
      </c>
      <c r="F111" s="82" t="e">
        <f t="shared" si="16"/>
        <v>#DIV/0!</v>
      </c>
    </row>
    <row r="112" spans="1:6" ht="16.899999999999999" customHeight="1" x14ac:dyDescent="0.25">
      <c r="A112" s="70" t="s">
        <v>134</v>
      </c>
      <c r="B112" s="78"/>
      <c r="C112" s="113">
        <v>49998</v>
      </c>
      <c r="D112" s="71"/>
      <c r="E112" s="81">
        <f t="shared" si="15"/>
        <v>0</v>
      </c>
      <c r="F112" s="82" t="e">
        <f t="shared" si="16"/>
        <v>#DIV/0!</v>
      </c>
    </row>
    <row r="113" spans="1:6" ht="16.899999999999999" customHeight="1" x14ac:dyDescent="0.25">
      <c r="A113" s="77" t="s">
        <v>31</v>
      </c>
      <c r="B113" s="78"/>
      <c r="C113" s="78"/>
      <c r="D113" s="71"/>
      <c r="E113" s="81" t="e">
        <f t="shared" si="15"/>
        <v>#DIV/0!</v>
      </c>
      <c r="F113" s="82" t="e">
        <f t="shared" si="16"/>
        <v>#DIV/0!</v>
      </c>
    </row>
    <row r="114" spans="1:6" ht="16.899999999999999" customHeight="1" x14ac:dyDescent="0.25">
      <c r="A114" s="70" t="s">
        <v>135</v>
      </c>
      <c r="B114" s="71"/>
      <c r="C114" s="71"/>
      <c r="D114" s="71"/>
      <c r="E114" s="81" t="e">
        <f t="shared" si="15"/>
        <v>#DIV/0!</v>
      </c>
      <c r="F114" s="82" t="e">
        <f t="shared" si="16"/>
        <v>#DIV/0!</v>
      </c>
    </row>
    <row r="115" spans="1:6" ht="16.899999999999999" customHeight="1" thickBot="1" x14ac:dyDescent="0.3">
      <c r="A115" s="83" t="s">
        <v>141</v>
      </c>
      <c r="B115" s="84">
        <f>SUM(B89:B114)</f>
        <v>0</v>
      </c>
      <c r="C115" s="84">
        <f>SUM(C89:C114)</f>
        <v>694485.76</v>
      </c>
      <c r="D115" s="84">
        <f>SUM(D89:D114)</f>
        <v>0</v>
      </c>
      <c r="E115" s="94">
        <f t="shared" si="15"/>
        <v>0</v>
      </c>
      <c r="F115" s="85" t="e">
        <f t="shared" si="16"/>
        <v>#DIV/0!</v>
      </c>
    </row>
    <row r="116" spans="1:6" ht="16.899999999999999" customHeight="1" thickTop="1" x14ac:dyDescent="0.25"/>
  </sheetData>
  <sortState xmlns:xlrd2="http://schemas.microsoft.com/office/spreadsheetml/2017/richdata2" ref="A6:F19">
    <sortCondition ref="A6:A19"/>
  </sortState>
  <mergeCells count="1">
    <mergeCell ref="A3:D3"/>
  </mergeCells>
  <phoneticPr fontId="18" type="noConversion"/>
  <pageMargins left="0" right="0" top="0" bottom="0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2C92C-DD46-45AF-BC58-954B0E593F87}">
  <dimension ref="A1:H45"/>
  <sheetViews>
    <sheetView view="pageBreakPreview" zoomScaleNormal="100" zoomScaleSheetLayoutView="100" workbookViewId="0">
      <selection activeCell="F44" sqref="F44"/>
    </sheetView>
  </sheetViews>
  <sheetFormatPr defaultRowHeight="20.100000000000001" customHeight="1" x14ac:dyDescent="0.2"/>
  <cols>
    <col min="1" max="1" width="4.7109375" style="32" customWidth="1"/>
    <col min="2" max="2" width="51.5703125" style="58" bestFit="1" customWidth="1"/>
    <col min="3" max="3" width="12.42578125" style="58" customWidth="1"/>
    <col min="4" max="5" width="13.28515625" style="58" bestFit="1" customWidth="1"/>
    <col min="6" max="6" width="13.140625" style="58" customWidth="1"/>
    <col min="7" max="7" width="9.85546875" style="58" bestFit="1" customWidth="1"/>
    <col min="8" max="8" width="10.42578125" style="60" bestFit="1" customWidth="1"/>
    <col min="9" max="9" width="16.5703125" style="11" customWidth="1"/>
    <col min="10" max="10" width="14.28515625" style="11" bestFit="1" customWidth="1"/>
    <col min="11" max="256" width="9.140625" style="11"/>
    <col min="257" max="257" width="4.7109375" style="11" customWidth="1"/>
    <col min="258" max="258" width="51.5703125" style="11" bestFit="1" customWidth="1"/>
    <col min="259" max="259" width="12.42578125" style="11" customWidth="1"/>
    <col min="260" max="261" width="13.28515625" style="11" bestFit="1" customWidth="1"/>
    <col min="262" max="262" width="13.140625" style="11" customWidth="1"/>
    <col min="263" max="263" width="9.85546875" style="11" bestFit="1" customWidth="1"/>
    <col min="264" max="264" width="10.42578125" style="11" bestFit="1" customWidth="1"/>
    <col min="265" max="265" width="16.5703125" style="11" customWidth="1"/>
    <col min="266" max="266" width="14.28515625" style="11" bestFit="1" customWidth="1"/>
    <col min="267" max="512" width="9.140625" style="11"/>
    <col min="513" max="513" width="4.7109375" style="11" customWidth="1"/>
    <col min="514" max="514" width="51.5703125" style="11" bestFit="1" customWidth="1"/>
    <col min="515" max="515" width="12.42578125" style="11" customWidth="1"/>
    <col min="516" max="517" width="13.28515625" style="11" bestFit="1" customWidth="1"/>
    <col min="518" max="518" width="13.140625" style="11" customWidth="1"/>
    <col min="519" max="519" width="9.85546875" style="11" bestFit="1" customWidth="1"/>
    <col min="520" max="520" width="10.42578125" style="11" bestFit="1" customWidth="1"/>
    <col min="521" max="521" width="16.5703125" style="11" customWidth="1"/>
    <col min="522" max="522" width="14.28515625" style="11" bestFit="1" customWidth="1"/>
    <col min="523" max="768" width="9.140625" style="11"/>
    <col min="769" max="769" width="4.7109375" style="11" customWidth="1"/>
    <col min="770" max="770" width="51.5703125" style="11" bestFit="1" customWidth="1"/>
    <col min="771" max="771" width="12.42578125" style="11" customWidth="1"/>
    <col min="772" max="773" width="13.28515625" style="11" bestFit="1" customWidth="1"/>
    <col min="774" max="774" width="13.140625" style="11" customWidth="1"/>
    <col min="775" max="775" width="9.85546875" style="11" bestFit="1" customWidth="1"/>
    <col min="776" max="776" width="10.42578125" style="11" bestFit="1" customWidth="1"/>
    <col min="777" max="777" width="16.5703125" style="11" customWidth="1"/>
    <col min="778" max="778" width="14.28515625" style="11" bestFit="1" customWidth="1"/>
    <col min="779" max="1024" width="9.140625" style="11"/>
    <col min="1025" max="1025" width="4.7109375" style="11" customWidth="1"/>
    <col min="1026" max="1026" width="51.5703125" style="11" bestFit="1" customWidth="1"/>
    <col min="1027" max="1027" width="12.42578125" style="11" customWidth="1"/>
    <col min="1028" max="1029" width="13.28515625" style="11" bestFit="1" customWidth="1"/>
    <col min="1030" max="1030" width="13.140625" style="11" customWidth="1"/>
    <col min="1031" max="1031" width="9.85546875" style="11" bestFit="1" customWidth="1"/>
    <col min="1032" max="1032" width="10.42578125" style="11" bestFit="1" customWidth="1"/>
    <col min="1033" max="1033" width="16.5703125" style="11" customWidth="1"/>
    <col min="1034" max="1034" width="14.28515625" style="11" bestFit="1" customWidth="1"/>
    <col min="1035" max="1280" width="9.140625" style="11"/>
    <col min="1281" max="1281" width="4.7109375" style="11" customWidth="1"/>
    <col min="1282" max="1282" width="51.5703125" style="11" bestFit="1" customWidth="1"/>
    <col min="1283" max="1283" width="12.42578125" style="11" customWidth="1"/>
    <col min="1284" max="1285" width="13.28515625" style="11" bestFit="1" customWidth="1"/>
    <col min="1286" max="1286" width="13.140625" style="11" customWidth="1"/>
    <col min="1287" max="1287" width="9.85546875" style="11" bestFit="1" customWidth="1"/>
    <col min="1288" max="1288" width="10.42578125" style="11" bestFit="1" customWidth="1"/>
    <col min="1289" max="1289" width="16.5703125" style="11" customWidth="1"/>
    <col min="1290" max="1290" width="14.28515625" style="11" bestFit="1" customWidth="1"/>
    <col min="1291" max="1536" width="9.140625" style="11"/>
    <col min="1537" max="1537" width="4.7109375" style="11" customWidth="1"/>
    <col min="1538" max="1538" width="51.5703125" style="11" bestFit="1" customWidth="1"/>
    <col min="1539" max="1539" width="12.42578125" style="11" customWidth="1"/>
    <col min="1540" max="1541" width="13.28515625" style="11" bestFit="1" customWidth="1"/>
    <col min="1542" max="1542" width="13.140625" style="11" customWidth="1"/>
    <col min="1543" max="1543" width="9.85546875" style="11" bestFit="1" customWidth="1"/>
    <col min="1544" max="1544" width="10.42578125" style="11" bestFit="1" customWidth="1"/>
    <col min="1545" max="1545" width="16.5703125" style="11" customWidth="1"/>
    <col min="1546" max="1546" width="14.28515625" style="11" bestFit="1" customWidth="1"/>
    <col min="1547" max="1792" width="9.140625" style="11"/>
    <col min="1793" max="1793" width="4.7109375" style="11" customWidth="1"/>
    <col min="1794" max="1794" width="51.5703125" style="11" bestFit="1" customWidth="1"/>
    <col min="1795" max="1795" width="12.42578125" style="11" customWidth="1"/>
    <col min="1796" max="1797" width="13.28515625" style="11" bestFit="1" customWidth="1"/>
    <col min="1798" max="1798" width="13.140625" style="11" customWidth="1"/>
    <col min="1799" max="1799" width="9.85546875" style="11" bestFit="1" customWidth="1"/>
    <col min="1800" max="1800" width="10.42578125" style="11" bestFit="1" customWidth="1"/>
    <col min="1801" max="1801" width="16.5703125" style="11" customWidth="1"/>
    <col min="1802" max="1802" width="14.28515625" style="11" bestFit="1" customWidth="1"/>
    <col min="1803" max="2048" width="9.140625" style="11"/>
    <col min="2049" max="2049" width="4.7109375" style="11" customWidth="1"/>
    <col min="2050" max="2050" width="51.5703125" style="11" bestFit="1" customWidth="1"/>
    <col min="2051" max="2051" width="12.42578125" style="11" customWidth="1"/>
    <col min="2052" max="2053" width="13.28515625" style="11" bestFit="1" customWidth="1"/>
    <col min="2054" max="2054" width="13.140625" style="11" customWidth="1"/>
    <col min="2055" max="2055" width="9.85546875" style="11" bestFit="1" customWidth="1"/>
    <col min="2056" max="2056" width="10.42578125" style="11" bestFit="1" customWidth="1"/>
    <col min="2057" max="2057" width="16.5703125" style="11" customWidth="1"/>
    <col min="2058" max="2058" width="14.28515625" style="11" bestFit="1" customWidth="1"/>
    <col min="2059" max="2304" width="9.140625" style="11"/>
    <col min="2305" max="2305" width="4.7109375" style="11" customWidth="1"/>
    <col min="2306" max="2306" width="51.5703125" style="11" bestFit="1" customWidth="1"/>
    <col min="2307" max="2307" width="12.42578125" style="11" customWidth="1"/>
    <col min="2308" max="2309" width="13.28515625" style="11" bestFit="1" customWidth="1"/>
    <col min="2310" max="2310" width="13.140625" style="11" customWidth="1"/>
    <col min="2311" max="2311" width="9.85546875" style="11" bestFit="1" customWidth="1"/>
    <col min="2312" max="2312" width="10.42578125" style="11" bestFit="1" customWidth="1"/>
    <col min="2313" max="2313" width="16.5703125" style="11" customWidth="1"/>
    <col min="2314" max="2314" width="14.28515625" style="11" bestFit="1" customWidth="1"/>
    <col min="2315" max="2560" width="9.140625" style="11"/>
    <col min="2561" max="2561" width="4.7109375" style="11" customWidth="1"/>
    <col min="2562" max="2562" width="51.5703125" style="11" bestFit="1" customWidth="1"/>
    <col min="2563" max="2563" width="12.42578125" style="11" customWidth="1"/>
    <col min="2564" max="2565" width="13.28515625" style="11" bestFit="1" customWidth="1"/>
    <col min="2566" max="2566" width="13.140625" style="11" customWidth="1"/>
    <col min="2567" max="2567" width="9.85546875" style="11" bestFit="1" customWidth="1"/>
    <col min="2568" max="2568" width="10.42578125" style="11" bestFit="1" customWidth="1"/>
    <col min="2569" max="2569" width="16.5703125" style="11" customWidth="1"/>
    <col min="2570" max="2570" width="14.28515625" style="11" bestFit="1" customWidth="1"/>
    <col min="2571" max="2816" width="9.140625" style="11"/>
    <col min="2817" max="2817" width="4.7109375" style="11" customWidth="1"/>
    <col min="2818" max="2818" width="51.5703125" style="11" bestFit="1" customWidth="1"/>
    <col min="2819" max="2819" width="12.42578125" style="11" customWidth="1"/>
    <col min="2820" max="2821" width="13.28515625" style="11" bestFit="1" customWidth="1"/>
    <col min="2822" max="2822" width="13.140625" style="11" customWidth="1"/>
    <col min="2823" max="2823" width="9.85546875" style="11" bestFit="1" customWidth="1"/>
    <col min="2824" max="2824" width="10.42578125" style="11" bestFit="1" customWidth="1"/>
    <col min="2825" max="2825" width="16.5703125" style="11" customWidth="1"/>
    <col min="2826" max="2826" width="14.28515625" style="11" bestFit="1" customWidth="1"/>
    <col min="2827" max="3072" width="9.140625" style="11"/>
    <col min="3073" max="3073" width="4.7109375" style="11" customWidth="1"/>
    <col min="3074" max="3074" width="51.5703125" style="11" bestFit="1" customWidth="1"/>
    <col min="3075" max="3075" width="12.42578125" style="11" customWidth="1"/>
    <col min="3076" max="3077" width="13.28515625" style="11" bestFit="1" customWidth="1"/>
    <col min="3078" max="3078" width="13.140625" style="11" customWidth="1"/>
    <col min="3079" max="3079" width="9.85546875" style="11" bestFit="1" customWidth="1"/>
    <col min="3080" max="3080" width="10.42578125" style="11" bestFit="1" customWidth="1"/>
    <col min="3081" max="3081" width="16.5703125" style="11" customWidth="1"/>
    <col min="3082" max="3082" width="14.28515625" style="11" bestFit="1" customWidth="1"/>
    <col min="3083" max="3328" width="9.140625" style="11"/>
    <col min="3329" max="3329" width="4.7109375" style="11" customWidth="1"/>
    <col min="3330" max="3330" width="51.5703125" style="11" bestFit="1" customWidth="1"/>
    <col min="3331" max="3331" width="12.42578125" style="11" customWidth="1"/>
    <col min="3332" max="3333" width="13.28515625" style="11" bestFit="1" customWidth="1"/>
    <col min="3334" max="3334" width="13.140625" style="11" customWidth="1"/>
    <col min="3335" max="3335" width="9.85546875" style="11" bestFit="1" customWidth="1"/>
    <col min="3336" max="3336" width="10.42578125" style="11" bestFit="1" customWidth="1"/>
    <col min="3337" max="3337" width="16.5703125" style="11" customWidth="1"/>
    <col min="3338" max="3338" width="14.28515625" style="11" bestFit="1" customWidth="1"/>
    <col min="3339" max="3584" width="9.140625" style="11"/>
    <col min="3585" max="3585" width="4.7109375" style="11" customWidth="1"/>
    <col min="3586" max="3586" width="51.5703125" style="11" bestFit="1" customWidth="1"/>
    <col min="3587" max="3587" width="12.42578125" style="11" customWidth="1"/>
    <col min="3588" max="3589" width="13.28515625" style="11" bestFit="1" customWidth="1"/>
    <col min="3590" max="3590" width="13.140625" style="11" customWidth="1"/>
    <col min="3591" max="3591" width="9.85546875" style="11" bestFit="1" customWidth="1"/>
    <col min="3592" max="3592" width="10.42578125" style="11" bestFit="1" customWidth="1"/>
    <col min="3593" max="3593" width="16.5703125" style="11" customWidth="1"/>
    <col min="3594" max="3594" width="14.28515625" style="11" bestFit="1" customWidth="1"/>
    <col min="3595" max="3840" width="9.140625" style="11"/>
    <col min="3841" max="3841" width="4.7109375" style="11" customWidth="1"/>
    <col min="3842" max="3842" width="51.5703125" style="11" bestFit="1" customWidth="1"/>
    <col min="3843" max="3843" width="12.42578125" style="11" customWidth="1"/>
    <col min="3844" max="3845" width="13.28515625" style="11" bestFit="1" customWidth="1"/>
    <col min="3846" max="3846" width="13.140625" style="11" customWidth="1"/>
    <col min="3847" max="3847" width="9.85546875" style="11" bestFit="1" customWidth="1"/>
    <col min="3848" max="3848" width="10.42578125" style="11" bestFit="1" customWidth="1"/>
    <col min="3849" max="3849" width="16.5703125" style="11" customWidth="1"/>
    <col min="3850" max="3850" width="14.28515625" style="11" bestFit="1" customWidth="1"/>
    <col min="3851" max="4096" width="9.140625" style="11"/>
    <col min="4097" max="4097" width="4.7109375" style="11" customWidth="1"/>
    <col min="4098" max="4098" width="51.5703125" style="11" bestFit="1" customWidth="1"/>
    <col min="4099" max="4099" width="12.42578125" style="11" customWidth="1"/>
    <col min="4100" max="4101" width="13.28515625" style="11" bestFit="1" customWidth="1"/>
    <col min="4102" max="4102" width="13.140625" style="11" customWidth="1"/>
    <col min="4103" max="4103" width="9.85546875" style="11" bestFit="1" customWidth="1"/>
    <col min="4104" max="4104" width="10.42578125" style="11" bestFit="1" customWidth="1"/>
    <col min="4105" max="4105" width="16.5703125" style="11" customWidth="1"/>
    <col min="4106" max="4106" width="14.28515625" style="11" bestFit="1" customWidth="1"/>
    <col min="4107" max="4352" width="9.140625" style="11"/>
    <col min="4353" max="4353" width="4.7109375" style="11" customWidth="1"/>
    <col min="4354" max="4354" width="51.5703125" style="11" bestFit="1" customWidth="1"/>
    <col min="4355" max="4355" width="12.42578125" style="11" customWidth="1"/>
    <col min="4356" max="4357" width="13.28515625" style="11" bestFit="1" customWidth="1"/>
    <col min="4358" max="4358" width="13.140625" style="11" customWidth="1"/>
    <col min="4359" max="4359" width="9.85546875" style="11" bestFit="1" customWidth="1"/>
    <col min="4360" max="4360" width="10.42578125" style="11" bestFit="1" customWidth="1"/>
    <col min="4361" max="4361" width="16.5703125" style="11" customWidth="1"/>
    <col min="4362" max="4362" width="14.28515625" style="11" bestFit="1" customWidth="1"/>
    <col min="4363" max="4608" width="9.140625" style="11"/>
    <col min="4609" max="4609" width="4.7109375" style="11" customWidth="1"/>
    <col min="4610" max="4610" width="51.5703125" style="11" bestFit="1" customWidth="1"/>
    <col min="4611" max="4611" width="12.42578125" style="11" customWidth="1"/>
    <col min="4612" max="4613" width="13.28515625" style="11" bestFit="1" customWidth="1"/>
    <col min="4614" max="4614" width="13.140625" style="11" customWidth="1"/>
    <col min="4615" max="4615" width="9.85546875" style="11" bestFit="1" customWidth="1"/>
    <col min="4616" max="4616" width="10.42578125" style="11" bestFit="1" customWidth="1"/>
    <col min="4617" max="4617" width="16.5703125" style="11" customWidth="1"/>
    <col min="4618" max="4618" width="14.28515625" style="11" bestFit="1" customWidth="1"/>
    <col min="4619" max="4864" width="9.140625" style="11"/>
    <col min="4865" max="4865" width="4.7109375" style="11" customWidth="1"/>
    <col min="4866" max="4866" width="51.5703125" style="11" bestFit="1" customWidth="1"/>
    <col min="4867" max="4867" width="12.42578125" style="11" customWidth="1"/>
    <col min="4868" max="4869" width="13.28515625" style="11" bestFit="1" customWidth="1"/>
    <col min="4870" max="4870" width="13.140625" style="11" customWidth="1"/>
    <col min="4871" max="4871" width="9.85546875" style="11" bestFit="1" customWidth="1"/>
    <col min="4872" max="4872" width="10.42578125" style="11" bestFit="1" customWidth="1"/>
    <col min="4873" max="4873" width="16.5703125" style="11" customWidth="1"/>
    <col min="4874" max="4874" width="14.28515625" style="11" bestFit="1" customWidth="1"/>
    <col min="4875" max="5120" width="9.140625" style="11"/>
    <col min="5121" max="5121" width="4.7109375" style="11" customWidth="1"/>
    <col min="5122" max="5122" width="51.5703125" style="11" bestFit="1" customWidth="1"/>
    <col min="5123" max="5123" width="12.42578125" style="11" customWidth="1"/>
    <col min="5124" max="5125" width="13.28515625" style="11" bestFit="1" customWidth="1"/>
    <col min="5126" max="5126" width="13.140625" style="11" customWidth="1"/>
    <col min="5127" max="5127" width="9.85546875" style="11" bestFit="1" customWidth="1"/>
    <col min="5128" max="5128" width="10.42578125" style="11" bestFit="1" customWidth="1"/>
    <col min="5129" max="5129" width="16.5703125" style="11" customWidth="1"/>
    <col min="5130" max="5130" width="14.28515625" style="11" bestFit="1" customWidth="1"/>
    <col min="5131" max="5376" width="9.140625" style="11"/>
    <col min="5377" max="5377" width="4.7109375" style="11" customWidth="1"/>
    <col min="5378" max="5378" width="51.5703125" style="11" bestFit="1" customWidth="1"/>
    <col min="5379" max="5379" width="12.42578125" style="11" customWidth="1"/>
    <col min="5380" max="5381" width="13.28515625" style="11" bestFit="1" customWidth="1"/>
    <col min="5382" max="5382" width="13.140625" style="11" customWidth="1"/>
    <col min="5383" max="5383" width="9.85546875" style="11" bestFit="1" customWidth="1"/>
    <col min="5384" max="5384" width="10.42578125" style="11" bestFit="1" customWidth="1"/>
    <col min="5385" max="5385" width="16.5703125" style="11" customWidth="1"/>
    <col min="5386" max="5386" width="14.28515625" style="11" bestFit="1" customWidth="1"/>
    <col min="5387" max="5632" width="9.140625" style="11"/>
    <col min="5633" max="5633" width="4.7109375" style="11" customWidth="1"/>
    <col min="5634" max="5634" width="51.5703125" style="11" bestFit="1" customWidth="1"/>
    <col min="5635" max="5635" width="12.42578125" style="11" customWidth="1"/>
    <col min="5636" max="5637" width="13.28515625" style="11" bestFit="1" customWidth="1"/>
    <col min="5638" max="5638" width="13.140625" style="11" customWidth="1"/>
    <col min="5639" max="5639" width="9.85546875" style="11" bestFit="1" customWidth="1"/>
    <col min="5640" max="5640" width="10.42578125" style="11" bestFit="1" customWidth="1"/>
    <col min="5641" max="5641" width="16.5703125" style="11" customWidth="1"/>
    <col min="5642" max="5642" width="14.28515625" style="11" bestFit="1" customWidth="1"/>
    <col min="5643" max="5888" width="9.140625" style="11"/>
    <col min="5889" max="5889" width="4.7109375" style="11" customWidth="1"/>
    <col min="5890" max="5890" width="51.5703125" style="11" bestFit="1" customWidth="1"/>
    <col min="5891" max="5891" width="12.42578125" style="11" customWidth="1"/>
    <col min="5892" max="5893" width="13.28515625" style="11" bestFit="1" customWidth="1"/>
    <col min="5894" max="5894" width="13.140625" style="11" customWidth="1"/>
    <col min="5895" max="5895" width="9.85546875" style="11" bestFit="1" customWidth="1"/>
    <col min="5896" max="5896" width="10.42578125" style="11" bestFit="1" customWidth="1"/>
    <col min="5897" max="5897" width="16.5703125" style="11" customWidth="1"/>
    <col min="5898" max="5898" width="14.28515625" style="11" bestFit="1" customWidth="1"/>
    <col min="5899" max="6144" width="9.140625" style="11"/>
    <col min="6145" max="6145" width="4.7109375" style="11" customWidth="1"/>
    <col min="6146" max="6146" width="51.5703125" style="11" bestFit="1" customWidth="1"/>
    <col min="6147" max="6147" width="12.42578125" style="11" customWidth="1"/>
    <col min="6148" max="6149" width="13.28515625" style="11" bestFit="1" customWidth="1"/>
    <col min="6150" max="6150" width="13.140625" style="11" customWidth="1"/>
    <col min="6151" max="6151" width="9.85546875" style="11" bestFit="1" customWidth="1"/>
    <col min="6152" max="6152" width="10.42578125" style="11" bestFit="1" customWidth="1"/>
    <col min="6153" max="6153" width="16.5703125" style="11" customWidth="1"/>
    <col min="6154" max="6154" width="14.28515625" style="11" bestFit="1" customWidth="1"/>
    <col min="6155" max="6400" width="9.140625" style="11"/>
    <col min="6401" max="6401" width="4.7109375" style="11" customWidth="1"/>
    <col min="6402" max="6402" width="51.5703125" style="11" bestFit="1" customWidth="1"/>
    <col min="6403" max="6403" width="12.42578125" style="11" customWidth="1"/>
    <col min="6404" max="6405" width="13.28515625" style="11" bestFit="1" customWidth="1"/>
    <col min="6406" max="6406" width="13.140625" style="11" customWidth="1"/>
    <col min="6407" max="6407" width="9.85546875" style="11" bestFit="1" customWidth="1"/>
    <col min="6408" max="6408" width="10.42578125" style="11" bestFit="1" customWidth="1"/>
    <col min="6409" max="6409" width="16.5703125" style="11" customWidth="1"/>
    <col min="6410" max="6410" width="14.28515625" style="11" bestFit="1" customWidth="1"/>
    <col min="6411" max="6656" width="9.140625" style="11"/>
    <col min="6657" max="6657" width="4.7109375" style="11" customWidth="1"/>
    <col min="6658" max="6658" width="51.5703125" style="11" bestFit="1" customWidth="1"/>
    <col min="6659" max="6659" width="12.42578125" style="11" customWidth="1"/>
    <col min="6660" max="6661" width="13.28515625" style="11" bestFit="1" customWidth="1"/>
    <col min="6662" max="6662" width="13.140625" style="11" customWidth="1"/>
    <col min="6663" max="6663" width="9.85546875" style="11" bestFit="1" customWidth="1"/>
    <col min="6664" max="6664" width="10.42578125" style="11" bestFit="1" customWidth="1"/>
    <col min="6665" max="6665" width="16.5703125" style="11" customWidth="1"/>
    <col min="6666" max="6666" width="14.28515625" style="11" bestFit="1" customWidth="1"/>
    <col min="6667" max="6912" width="9.140625" style="11"/>
    <col min="6913" max="6913" width="4.7109375" style="11" customWidth="1"/>
    <col min="6914" max="6914" width="51.5703125" style="11" bestFit="1" customWidth="1"/>
    <col min="6915" max="6915" width="12.42578125" style="11" customWidth="1"/>
    <col min="6916" max="6917" width="13.28515625" style="11" bestFit="1" customWidth="1"/>
    <col min="6918" max="6918" width="13.140625" style="11" customWidth="1"/>
    <col min="6919" max="6919" width="9.85546875" style="11" bestFit="1" customWidth="1"/>
    <col min="6920" max="6920" width="10.42578125" style="11" bestFit="1" customWidth="1"/>
    <col min="6921" max="6921" width="16.5703125" style="11" customWidth="1"/>
    <col min="6922" max="6922" width="14.28515625" style="11" bestFit="1" customWidth="1"/>
    <col min="6923" max="7168" width="9.140625" style="11"/>
    <col min="7169" max="7169" width="4.7109375" style="11" customWidth="1"/>
    <col min="7170" max="7170" width="51.5703125" style="11" bestFit="1" customWidth="1"/>
    <col min="7171" max="7171" width="12.42578125" style="11" customWidth="1"/>
    <col min="7172" max="7173" width="13.28515625" style="11" bestFit="1" customWidth="1"/>
    <col min="7174" max="7174" width="13.140625" style="11" customWidth="1"/>
    <col min="7175" max="7175" width="9.85546875" style="11" bestFit="1" customWidth="1"/>
    <col min="7176" max="7176" width="10.42578125" style="11" bestFit="1" customWidth="1"/>
    <col min="7177" max="7177" width="16.5703125" style="11" customWidth="1"/>
    <col min="7178" max="7178" width="14.28515625" style="11" bestFit="1" customWidth="1"/>
    <col min="7179" max="7424" width="9.140625" style="11"/>
    <col min="7425" max="7425" width="4.7109375" style="11" customWidth="1"/>
    <col min="7426" max="7426" width="51.5703125" style="11" bestFit="1" customWidth="1"/>
    <col min="7427" max="7427" width="12.42578125" style="11" customWidth="1"/>
    <col min="7428" max="7429" width="13.28515625" style="11" bestFit="1" customWidth="1"/>
    <col min="7430" max="7430" width="13.140625" style="11" customWidth="1"/>
    <col min="7431" max="7431" width="9.85546875" style="11" bestFit="1" customWidth="1"/>
    <col min="7432" max="7432" width="10.42578125" style="11" bestFit="1" customWidth="1"/>
    <col min="7433" max="7433" width="16.5703125" style="11" customWidth="1"/>
    <col min="7434" max="7434" width="14.28515625" style="11" bestFit="1" customWidth="1"/>
    <col min="7435" max="7680" width="9.140625" style="11"/>
    <col min="7681" max="7681" width="4.7109375" style="11" customWidth="1"/>
    <col min="7682" max="7682" width="51.5703125" style="11" bestFit="1" customWidth="1"/>
    <col min="7683" max="7683" width="12.42578125" style="11" customWidth="1"/>
    <col min="7684" max="7685" width="13.28515625" style="11" bestFit="1" customWidth="1"/>
    <col min="7686" max="7686" width="13.140625" style="11" customWidth="1"/>
    <col min="7687" max="7687" width="9.85546875" style="11" bestFit="1" customWidth="1"/>
    <col min="7688" max="7688" width="10.42578125" style="11" bestFit="1" customWidth="1"/>
    <col min="7689" max="7689" width="16.5703125" style="11" customWidth="1"/>
    <col min="7690" max="7690" width="14.28515625" style="11" bestFit="1" customWidth="1"/>
    <col min="7691" max="7936" width="9.140625" style="11"/>
    <col min="7937" max="7937" width="4.7109375" style="11" customWidth="1"/>
    <col min="7938" max="7938" width="51.5703125" style="11" bestFit="1" customWidth="1"/>
    <col min="7939" max="7939" width="12.42578125" style="11" customWidth="1"/>
    <col min="7940" max="7941" width="13.28515625" style="11" bestFit="1" customWidth="1"/>
    <col min="7942" max="7942" width="13.140625" style="11" customWidth="1"/>
    <col min="7943" max="7943" width="9.85546875" style="11" bestFit="1" customWidth="1"/>
    <col min="7944" max="7944" width="10.42578125" style="11" bestFit="1" customWidth="1"/>
    <col min="7945" max="7945" width="16.5703125" style="11" customWidth="1"/>
    <col min="7946" max="7946" width="14.28515625" style="11" bestFit="1" customWidth="1"/>
    <col min="7947" max="8192" width="9.140625" style="11"/>
    <col min="8193" max="8193" width="4.7109375" style="11" customWidth="1"/>
    <col min="8194" max="8194" width="51.5703125" style="11" bestFit="1" customWidth="1"/>
    <col min="8195" max="8195" width="12.42578125" style="11" customWidth="1"/>
    <col min="8196" max="8197" width="13.28515625" style="11" bestFit="1" customWidth="1"/>
    <col min="8198" max="8198" width="13.140625" style="11" customWidth="1"/>
    <col min="8199" max="8199" width="9.85546875" style="11" bestFit="1" customWidth="1"/>
    <col min="8200" max="8200" width="10.42578125" style="11" bestFit="1" customWidth="1"/>
    <col min="8201" max="8201" width="16.5703125" style="11" customWidth="1"/>
    <col min="8202" max="8202" width="14.28515625" style="11" bestFit="1" customWidth="1"/>
    <col min="8203" max="8448" width="9.140625" style="11"/>
    <col min="8449" max="8449" width="4.7109375" style="11" customWidth="1"/>
    <col min="8450" max="8450" width="51.5703125" style="11" bestFit="1" customWidth="1"/>
    <col min="8451" max="8451" width="12.42578125" style="11" customWidth="1"/>
    <col min="8452" max="8453" width="13.28515625" style="11" bestFit="1" customWidth="1"/>
    <col min="8454" max="8454" width="13.140625" style="11" customWidth="1"/>
    <col min="8455" max="8455" width="9.85546875" style="11" bestFit="1" customWidth="1"/>
    <col min="8456" max="8456" width="10.42578125" style="11" bestFit="1" customWidth="1"/>
    <col min="8457" max="8457" width="16.5703125" style="11" customWidth="1"/>
    <col min="8458" max="8458" width="14.28515625" style="11" bestFit="1" customWidth="1"/>
    <col min="8459" max="8704" width="9.140625" style="11"/>
    <col min="8705" max="8705" width="4.7109375" style="11" customWidth="1"/>
    <col min="8706" max="8706" width="51.5703125" style="11" bestFit="1" customWidth="1"/>
    <col min="8707" max="8707" width="12.42578125" style="11" customWidth="1"/>
    <col min="8708" max="8709" width="13.28515625" style="11" bestFit="1" customWidth="1"/>
    <col min="8710" max="8710" width="13.140625" style="11" customWidth="1"/>
    <col min="8711" max="8711" width="9.85546875" style="11" bestFit="1" customWidth="1"/>
    <col min="8712" max="8712" width="10.42578125" style="11" bestFit="1" customWidth="1"/>
    <col min="8713" max="8713" width="16.5703125" style="11" customWidth="1"/>
    <col min="8714" max="8714" width="14.28515625" style="11" bestFit="1" customWidth="1"/>
    <col min="8715" max="8960" width="9.140625" style="11"/>
    <col min="8961" max="8961" width="4.7109375" style="11" customWidth="1"/>
    <col min="8962" max="8962" width="51.5703125" style="11" bestFit="1" customWidth="1"/>
    <col min="8963" max="8963" width="12.42578125" style="11" customWidth="1"/>
    <col min="8964" max="8965" width="13.28515625" style="11" bestFit="1" customWidth="1"/>
    <col min="8966" max="8966" width="13.140625" style="11" customWidth="1"/>
    <col min="8967" max="8967" width="9.85546875" style="11" bestFit="1" customWidth="1"/>
    <col min="8968" max="8968" width="10.42578125" style="11" bestFit="1" customWidth="1"/>
    <col min="8969" max="8969" width="16.5703125" style="11" customWidth="1"/>
    <col min="8970" max="8970" width="14.28515625" style="11" bestFit="1" customWidth="1"/>
    <col min="8971" max="9216" width="9.140625" style="11"/>
    <col min="9217" max="9217" width="4.7109375" style="11" customWidth="1"/>
    <col min="9218" max="9218" width="51.5703125" style="11" bestFit="1" customWidth="1"/>
    <col min="9219" max="9219" width="12.42578125" style="11" customWidth="1"/>
    <col min="9220" max="9221" width="13.28515625" style="11" bestFit="1" customWidth="1"/>
    <col min="9222" max="9222" width="13.140625" style="11" customWidth="1"/>
    <col min="9223" max="9223" width="9.85546875" style="11" bestFit="1" customWidth="1"/>
    <col min="9224" max="9224" width="10.42578125" style="11" bestFit="1" customWidth="1"/>
    <col min="9225" max="9225" width="16.5703125" style="11" customWidth="1"/>
    <col min="9226" max="9226" width="14.28515625" style="11" bestFit="1" customWidth="1"/>
    <col min="9227" max="9472" width="9.140625" style="11"/>
    <col min="9473" max="9473" width="4.7109375" style="11" customWidth="1"/>
    <col min="9474" max="9474" width="51.5703125" style="11" bestFit="1" customWidth="1"/>
    <col min="9475" max="9475" width="12.42578125" style="11" customWidth="1"/>
    <col min="9476" max="9477" width="13.28515625" style="11" bestFit="1" customWidth="1"/>
    <col min="9478" max="9478" width="13.140625" style="11" customWidth="1"/>
    <col min="9479" max="9479" width="9.85546875" style="11" bestFit="1" customWidth="1"/>
    <col min="9480" max="9480" width="10.42578125" style="11" bestFit="1" customWidth="1"/>
    <col min="9481" max="9481" width="16.5703125" style="11" customWidth="1"/>
    <col min="9482" max="9482" width="14.28515625" style="11" bestFit="1" customWidth="1"/>
    <col min="9483" max="9728" width="9.140625" style="11"/>
    <col min="9729" max="9729" width="4.7109375" style="11" customWidth="1"/>
    <col min="9730" max="9730" width="51.5703125" style="11" bestFit="1" customWidth="1"/>
    <col min="9731" max="9731" width="12.42578125" style="11" customWidth="1"/>
    <col min="9732" max="9733" width="13.28515625" style="11" bestFit="1" customWidth="1"/>
    <col min="9734" max="9734" width="13.140625" style="11" customWidth="1"/>
    <col min="9735" max="9735" width="9.85546875" style="11" bestFit="1" customWidth="1"/>
    <col min="9736" max="9736" width="10.42578125" style="11" bestFit="1" customWidth="1"/>
    <col min="9737" max="9737" width="16.5703125" style="11" customWidth="1"/>
    <col min="9738" max="9738" width="14.28515625" style="11" bestFit="1" customWidth="1"/>
    <col min="9739" max="9984" width="9.140625" style="11"/>
    <col min="9985" max="9985" width="4.7109375" style="11" customWidth="1"/>
    <col min="9986" max="9986" width="51.5703125" style="11" bestFit="1" customWidth="1"/>
    <col min="9987" max="9987" width="12.42578125" style="11" customWidth="1"/>
    <col min="9988" max="9989" width="13.28515625" style="11" bestFit="1" customWidth="1"/>
    <col min="9990" max="9990" width="13.140625" style="11" customWidth="1"/>
    <col min="9991" max="9991" width="9.85546875" style="11" bestFit="1" customWidth="1"/>
    <col min="9992" max="9992" width="10.42578125" style="11" bestFit="1" customWidth="1"/>
    <col min="9993" max="9993" width="16.5703125" style="11" customWidth="1"/>
    <col min="9994" max="9994" width="14.28515625" style="11" bestFit="1" customWidth="1"/>
    <col min="9995" max="10240" width="9.140625" style="11"/>
    <col min="10241" max="10241" width="4.7109375" style="11" customWidth="1"/>
    <col min="10242" max="10242" width="51.5703125" style="11" bestFit="1" customWidth="1"/>
    <col min="10243" max="10243" width="12.42578125" style="11" customWidth="1"/>
    <col min="10244" max="10245" width="13.28515625" style="11" bestFit="1" customWidth="1"/>
    <col min="10246" max="10246" width="13.140625" style="11" customWidth="1"/>
    <col min="10247" max="10247" width="9.85546875" style="11" bestFit="1" customWidth="1"/>
    <col min="10248" max="10248" width="10.42578125" style="11" bestFit="1" customWidth="1"/>
    <col min="10249" max="10249" width="16.5703125" style="11" customWidth="1"/>
    <col min="10250" max="10250" width="14.28515625" style="11" bestFit="1" customWidth="1"/>
    <col min="10251" max="10496" width="9.140625" style="11"/>
    <col min="10497" max="10497" width="4.7109375" style="11" customWidth="1"/>
    <col min="10498" max="10498" width="51.5703125" style="11" bestFit="1" customWidth="1"/>
    <col min="10499" max="10499" width="12.42578125" style="11" customWidth="1"/>
    <col min="10500" max="10501" width="13.28515625" style="11" bestFit="1" customWidth="1"/>
    <col min="10502" max="10502" width="13.140625" style="11" customWidth="1"/>
    <col min="10503" max="10503" width="9.85546875" style="11" bestFit="1" customWidth="1"/>
    <col min="10504" max="10504" width="10.42578125" style="11" bestFit="1" customWidth="1"/>
    <col min="10505" max="10505" width="16.5703125" style="11" customWidth="1"/>
    <col min="10506" max="10506" width="14.28515625" style="11" bestFit="1" customWidth="1"/>
    <col min="10507" max="10752" width="9.140625" style="11"/>
    <col min="10753" max="10753" width="4.7109375" style="11" customWidth="1"/>
    <col min="10754" max="10754" width="51.5703125" style="11" bestFit="1" customWidth="1"/>
    <col min="10755" max="10755" width="12.42578125" style="11" customWidth="1"/>
    <col min="10756" max="10757" width="13.28515625" style="11" bestFit="1" customWidth="1"/>
    <col min="10758" max="10758" width="13.140625" style="11" customWidth="1"/>
    <col min="10759" max="10759" width="9.85546875" style="11" bestFit="1" customWidth="1"/>
    <col min="10760" max="10760" width="10.42578125" style="11" bestFit="1" customWidth="1"/>
    <col min="10761" max="10761" width="16.5703125" style="11" customWidth="1"/>
    <col min="10762" max="10762" width="14.28515625" style="11" bestFit="1" customWidth="1"/>
    <col min="10763" max="11008" width="9.140625" style="11"/>
    <col min="11009" max="11009" width="4.7109375" style="11" customWidth="1"/>
    <col min="11010" max="11010" width="51.5703125" style="11" bestFit="1" customWidth="1"/>
    <col min="11011" max="11011" width="12.42578125" style="11" customWidth="1"/>
    <col min="11012" max="11013" width="13.28515625" style="11" bestFit="1" customWidth="1"/>
    <col min="11014" max="11014" width="13.140625" style="11" customWidth="1"/>
    <col min="11015" max="11015" width="9.85546875" style="11" bestFit="1" customWidth="1"/>
    <col min="11016" max="11016" width="10.42578125" style="11" bestFit="1" customWidth="1"/>
    <col min="11017" max="11017" width="16.5703125" style="11" customWidth="1"/>
    <col min="11018" max="11018" width="14.28515625" style="11" bestFit="1" customWidth="1"/>
    <col min="11019" max="11264" width="9.140625" style="11"/>
    <col min="11265" max="11265" width="4.7109375" style="11" customWidth="1"/>
    <col min="11266" max="11266" width="51.5703125" style="11" bestFit="1" customWidth="1"/>
    <col min="11267" max="11267" width="12.42578125" style="11" customWidth="1"/>
    <col min="11268" max="11269" width="13.28515625" style="11" bestFit="1" customWidth="1"/>
    <col min="11270" max="11270" width="13.140625" style="11" customWidth="1"/>
    <col min="11271" max="11271" width="9.85546875" style="11" bestFit="1" customWidth="1"/>
    <col min="11272" max="11272" width="10.42578125" style="11" bestFit="1" customWidth="1"/>
    <col min="11273" max="11273" width="16.5703125" style="11" customWidth="1"/>
    <col min="11274" max="11274" width="14.28515625" style="11" bestFit="1" customWidth="1"/>
    <col min="11275" max="11520" width="9.140625" style="11"/>
    <col min="11521" max="11521" width="4.7109375" style="11" customWidth="1"/>
    <col min="11522" max="11522" width="51.5703125" style="11" bestFit="1" customWidth="1"/>
    <col min="11523" max="11523" width="12.42578125" style="11" customWidth="1"/>
    <col min="11524" max="11525" width="13.28515625" style="11" bestFit="1" customWidth="1"/>
    <col min="11526" max="11526" width="13.140625" style="11" customWidth="1"/>
    <col min="11527" max="11527" width="9.85546875" style="11" bestFit="1" customWidth="1"/>
    <col min="11528" max="11528" width="10.42578125" style="11" bestFit="1" customWidth="1"/>
    <col min="11529" max="11529" width="16.5703125" style="11" customWidth="1"/>
    <col min="11530" max="11530" width="14.28515625" style="11" bestFit="1" customWidth="1"/>
    <col min="11531" max="11776" width="9.140625" style="11"/>
    <col min="11777" max="11777" width="4.7109375" style="11" customWidth="1"/>
    <col min="11778" max="11778" width="51.5703125" style="11" bestFit="1" customWidth="1"/>
    <col min="11779" max="11779" width="12.42578125" style="11" customWidth="1"/>
    <col min="11780" max="11781" width="13.28515625" style="11" bestFit="1" customWidth="1"/>
    <col min="11782" max="11782" width="13.140625" style="11" customWidth="1"/>
    <col min="11783" max="11783" width="9.85546875" style="11" bestFit="1" customWidth="1"/>
    <col min="11784" max="11784" width="10.42578125" style="11" bestFit="1" customWidth="1"/>
    <col min="11785" max="11785" width="16.5703125" style="11" customWidth="1"/>
    <col min="11786" max="11786" width="14.28515625" style="11" bestFit="1" customWidth="1"/>
    <col min="11787" max="12032" width="9.140625" style="11"/>
    <col min="12033" max="12033" width="4.7109375" style="11" customWidth="1"/>
    <col min="12034" max="12034" width="51.5703125" style="11" bestFit="1" customWidth="1"/>
    <col min="12035" max="12035" width="12.42578125" style="11" customWidth="1"/>
    <col min="12036" max="12037" width="13.28515625" style="11" bestFit="1" customWidth="1"/>
    <col min="12038" max="12038" width="13.140625" style="11" customWidth="1"/>
    <col min="12039" max="12039" width="9.85546875" style="11" bestFit="1" customWidth="1"/>
    <col min="12040" max="12040" width="10.42578125" style="11" bestFit="1" customWidth="1"/>
    <col min="12041" max="12041" width="16.5703125" style="11" customWidth="1"/>
    <col min="12042" max="12042" width="14.28515625" style="11" bestFit="1" customWidth="1"/>
    <col min="12043" max="12288" width="9.140625" style="11"/>
    <col min="12289" max="12289" width="4.7109375" style="11" customWidth="1"/>
    <col min="12290" max="12290" width="51.5703125" style="11" bestFit="1" customWidth="1"/>
    <col min="12291" max="12291" width="12.42578125" style="11" customWidth="1"/>
    <col min="12292" max="12293" width="13.28515625" style="11" bestFit="1" customWidth="1"/>
    <col min="12294" max="12294" width="13.140625" style="11" customWidth="1"/>
    <col min="12295" max="12295" width="9.85546875" style="11" bestFit="1" customWidth="1"/>
    <col min="12296" max="12296" width="10.42578125" style="11" bestFit="1" customWidth="1"/>
    <col min="12297" max="12297" width="16.5703125" style="11" customWidth="1"/>
    <col min="12298" max="12298" width="14.28515625" style="11" bestFit="1" customWidth="1"/>
    <col min="12299" max="12544" width="9.140625" style="11"/>
    <col min="12545" max="12545" width="4.7109375" style="11" customWidth="1"/>
    <col min="12546" max="12546" width="51.5703125" style="11" bestFit="1" customWidth="1"/>
    <col min="12547" max="12547" width="12.42578125" style="11" customWidth="1"/>
    <col min="12548" max="12549" width="13.28515625" style="11" bestFit="1" customWidth="1"/>
    <col min="12550" max="12550" width="13.140625" style="11" customWidth="1"/>
    <col min="12551" max="12551" width="9.85546875" style="11" bestFit="1" customWidth="1"/>
    <col min="12552" max="12552" width="10.42578125" style="11" bestFit="1" customWidth="1"/>
    <col min="12553" max="12553" width="16.5703125" style="11" customWidth="1"/>
    <col min="12554" max="12554" width="14.28515625" style="11" bestFit="1" customWidth="1"/>
    <col min="12555" max="12800" width="9.140625" style="11"/>
    <col min="12801" max="12801" width="4.7109375" style="11" customWidth="1"/>
    <col min="12802" max="12802" width="51.5703125" style="11" bestFit="1" customWidth="1"/>
    <col min="12803" max="12803" width="12.42578125" style="11" customWidth="1"/>
    <col min="12804" max="12805" width="13.28515625" style="11" bestFit="1" customWidth="1"/>
    <col min="12806" max="12806" width="13.140625" style="11" customWidth="1"/>
    <col min="12807" max="12807" width="9.85546875" style="11" bestFit="1" customWidth="1"/>
    <col min="12808" max="12808" width="10.42578125" style="11" bestFit="1" customWidth="1"/>
    <col min="12809" max="12809" width="16.5703125" style="11" customWidth="1"/>
    <col min="12810" max="12810" width="14.28515625" style="11" bestFit="1" customWidth="1"/>
    <col min="12811" max="13056" width="9.140625" style="11"/>
    <col min="13057" max="13057" width="4.7109375" style="11" customWidth="1"/>
    <col min="13058" max="13058" width="51.5703125" style="11" bestFit="1" customWidth="1"/>
    <col min="13059" max="13059" width="12.42578125" style="11" customWidth="1"/>
    <col min="13060" max="13061" width="13.28515625" style="11" bestFit="1" customWidth="1"/>
    <col min="13062" max="13062" width="13.140625" style="11" customWidth="1"/>
    <col min="13063" max="13063" width="9.85546875" style="11" bestFit="1" customWidth="1"/>
    <col min="13064" max="13064" width="10.42578125" style="11" bestFit="1" customWidth="1"/>
    <col min="13065" max="13065" width="16.5703125" style="11" customWidth="1"/>
    <col min="13066" max="13066" width="14.28515625" style="11" bestFit="1" customWidth="1"/>
    <col min="13067" max="13312" width="9.140625" style="11"/>
    <col min="13313" max="13313" width="4.7109375" style="11" customWidth="1"/>
    <col min="13314" max="13314" width="51.5703125" style="11" bestFit="1" customWidth="1"/>
    <col min="13315" max="13315" width="12.42578125" style="11" customWidth="1"/>
    <col min="13316" max="13317" width="13.28515625" style="11" bestFit="1" customWidth="1"/>
    <col min="13318" max="13318" width="13.140625" style="11" customWidth="1"/>
    <col min="13319" max="13319" width="9.85546875" style="11" bestFit="1" customWidth="1"/>
    <col min="13320" max="13320" width="10.42578125" style="11" bestFit="1" customWidth="1"/>
    <col min="13321" max="13321" width="16.5703125" style="11" customWidth="1"/>
    <col min="13322" max="13322" width="14.28515625" style="11" bestFit="1" customWidth="1"/>
    <col min="13323" max="13568" width="9.140625" style="11"/>
    <col min="13569" max="13569" width="4.7109375" style="11" customWidth="1"/>
    <col min="13570" max="13570" width="51.5703125" style="11" bestFit="1" customWidth="1"/>
    <col min="13571" max="13571" width="12.42578125" style="11" customWidth="1"/>
    <col min="13572" max="13573" width="13.28515625" style="11" bestFit="1" customWidth="1"/>
    <col min="13574" max="13574" width="13.140625" style="11" customWidth="1"/>
    <col min="13575" max="13575" width="9.85546875" style="11" bestFit="1" customWidth="1"/>
    <col min="13576" max="13576" width="10.42578125" style="11" bestFit="1" customWidth="1"/>
    <col min="13577" max="13577" width="16.5703125" style="11" customWidth="1"/>
    <col min="13578" max="13578" width="14.28515625" style="11" bestFit="1" customWidth="1"/>
    <col min="13579" max="13824" width="9.140625" style="11"/>
    <col min="13825" max="13825" width="4.7109375" style="11" customWidth="1"/>
    <col min="13826" max="13826" width="51.5703125" style="11" bestFit="1" customWidth="1"/>
    <col min="13827" max="13827" width="12.42578125" style="11" customWidth="1"/>
    <col min="13828" max="13829" width="13.28515625" style="11" bestFit="1" customWidth="1"/>
    <col min="13830" max="13830" width="13.140625" style="11" customWidth="1"/>
    <col min="13831" max="13831" width="9.85546875" style="11" bestFit="1" customWidth="1"/>
    <col min="13832" max="13832" width="10.42578125" style="11" bestFit="1" customWidth="1"/>
    <col min="13833" max="13833" width="16.5703125" style="11" customWidth="1"/>
    <col min="13834" max="13834" width="14.28515625" style="11" bestFit="1" customWidth="1"/>
    <col min="13835" max="14080" width="9.140625" style="11"/>
    <col min="14081" max="14081" width="4.7109375" style="11" customWidth="1"/>
    <col min="14082" max="14082" width="51.5703125" style="11" bestFit="1" customWidth="1"/>
    <col min="14083" max="14083" width="12.42578125" style="11" customWidth="1"/>
    <col min="14084" max="14085" width="13.28515625" style="11" bestFit="1" customWidth="1"/>
    <col min="14086" max="14086" width="13.140625" style="11" customWidth="1"/>
    <col min="14087" max="14087" width="9.85546875" style="11" bestFit="1" customWidth="1"/>
    <col min="14088" max="14088" width="10.42578125" style="11" bestFit="1" customWidth="1"/>
    <col min="14089" max="14089" width="16.5703125" style="11" customWidth="1"/>
    <col min="14090" max="14090" width="14.28515625" style="11" bestFit="1" customWidth="1"/>
    <col min="14091" max="14336" width="9.140625" style="11"/>
    <col min="14337" max="14337" width="4.7109375" style="11" customWidth="1"/>
    <col min="14338" max="14338" width="51.5703125" style="11" bestFit="1" customWidth="1"/>
    <col min="14339" max="14339" width="12.42578125" style="11" customWidth="1"/>
    <col min="14340" max="14341" width="13.28515625" style="11" bestFit="1" customWidth="1"/>
    <col min="14342" max="14342" width="13.140625" style="11" customWidth="1"/>
    <col min="14343" max="14343" width="9.85546875" style="11" bestFit="1" customWidth="1"/>
    <col min="14344" max="14344" width="10.42578125" style="11" bestFit="1" customWidth="1"/>
    <col min="14345" max="14345" width="16.5703125" style="11" customWidth="1"/>
    <col min="14346" max="14346" width="14.28515625" style="11" bestFit="1" customWidth="1"/>
    <col min="14347" max="14592" width="9.140625" style="11"/>
    <col min="14593" max="14593" width="4.7109375" style="11" customWidth="1"/>
    <col min="14594" max="14594" width="51.5703125" style="11" bestFit="1" customWidth="1"/>
    <col min="14595" max="14595" width="12.42578125" style="11" customWidth="1"/>
    <col min="14596" max="14597" width="13.28515625" style="11" bestFit="1" customWidth="1"/>
    <col min="14598" max="14598" width="13.140625" style="11" customWidth="1"/>
    <col min="14599" max="14599" width="9.85546875" style="11" bestFit="1" customWidth="1"/>
    <col min="14600" max="14600" width="10.42578125" style="11" bestFit="1" customWidth="1"/>
    <col min="14601" max="14601" width="16.5703125" style="11" customWidth="1"/>
    <col min="14602" max="14602" width="14.28515625" style="11" bestFit="1" customWidth="1"/>
    <col min="14603" max="14848" width="9.140625" style="11"/>
    <col min="14849" max="14849" width="4.7109375" style="11" customWidth="1"/>
    <col min="14850" max="14850" width="51.5703125" style="11" bestFit="1" customWidth="1"/>
    <col min="14851" max="14851" width="12.42578125" style="11" customWidth="1"/>
    <col min="14852" max="14853" width="13.28515625" style="11" bestFit="1" customWidth="1"/>
    <col min="14854" max="14854" width="13.140625" style="11" customWidth="1"/>
    <col min="14855" max="14855" width="9.85546875" style="11" bestFit="1" customWidth="1"/>
    <col min="14856" max="14856" width="10.42578125" style="11" bestFit="1" customWidth="1"/>
    <col min="14857" max="14857" width="16.5703125" style="11" customWidth="1"/>
    <col min="14858" max="14858" width="14.28515625" style="11" bestFit="1" customWidth="1"/>
    <col min="14859" max="15104" width="9.140625" style="11"/>
    <col min="15105" max="15105" width="4.7109375" style="11" customWidth="1"/>
    <col min="15106" max="15106" width="51.5703125" style="11" bestFit="1" customWidth="1"/>
    <col min="15107" max="15107" width="12.42578125" style="11" customWidth="1"/>
    <col min="15108" max="15109" width="13.28515625" style="11" bestFit="1" customWidth="1"/>
    <col min="15110" max="15110" width="13.140625" style="11" customWidth="1"/>
    <col min="15111" max="15111" width="9.85546875" style="11" bestFit="1" customWidth="1"/>
    <col min="15112" max="15112" width="10.42578125" style="11" bestFit="1" customWidth="1"/>
    <col min="15113" max="15113" width="16.5703125" style="11" customWidth="1"/>
    <col min="15114" max="15114" width="14.28515625" style="11" bestFit="1" customWidth="1"/>
    <col min="15115" max="15360" width="9.140625" style="11"/>
    <col min="15361" max="15361" width="4.7109375" style="11" customWidth="1"/>
    <col min="15362" max="15362" width="51.5703125" style="11" bestFit="1" customWidth="1"/>
    <col min="15363" max="15363" width="12.42578125" style="11" customWidth="1"/>
    <col min="15364" max="15365" width="13.28515625" style="11" bestFit="1" customWidth="1"/>
    <col min="15366" max="15366" width="13.140625" style="11" customWidth="1"/>
    <col min="15367" max="15367" width="9.85546875" style="11" bestFit="1" customWidth="1"/>
    <col min="15368" max="15368" width="10.42578125" style="11" bestFit="1" customWidth="1"/>
    <col min="15369" max="15369" width="16.5703125" style="11" customWidth="1"/>
    <col min="15370" max="15370" width="14.28515625" style="11" bestFit="1" customWidth="1"/>
    <col min="15371" max="15616" width="9.140625" style="11"/>
    <col min="15617" max="15617" width="4.7109375" style="11" customWidth="1"/>
    <col min="15618" max="15618" width="51.5703125" style="11" bestFit="1" customWidth="1"/>
    <col min="15619" max="15619" width="12.42578125" style="11" customWidth="1"/>
    <col min="15620" max="15621" width="13.28515625" style="11" bestFit="1" customWidth="1"/>
    <col min="15622" max="15622" width="13.140625" style="11" customWidth="1"/>
    <col min="15623" max="15623" width="9.85546875" style="11" bestFit="1" customWidth="1"/>
    <col min="15624" max="15624" width="10.42578125" style="11" bestFit="1" customWidth="1"/>
    <col min="15625" max="15625" width="16.5703125" style="11" customWidth="1"/>
    <col min="15626" max="15626" width="14.28515625" style="11" bestFit="1" customWidth="1"/>
    <col min="15627" max="15872" width="9.140625" style="11"/>
    <col min="15873" max="15873" width="4.7109375" style="11" customWidth="1"/>
    <col min="15874" max="15874" width="51.5703125" style="11" bestFit="1" customWidth="1"/>
    <col min="15875" max="15875" width="12.42578125" style="11" customWidth="1"/>
    <col min="15876" max="15877" width="13.28515625" style="11" bestFit="1" customWidth="1"/>
    <col min="15878" max="15878" width="13.140625" style="11" customWidth="1"/>
    <col min="15879" max="15879" width="9.85546875" style="11" bestFit="1" customWidth="1"/>
    <col min="15880" max="15880" width="10.42578125" style="11" bestFit="1" customWidth="1"/>
    <col min="15881" max="15881" width="16.5703125" style="11" customWidth="1"/>
    <col min="15882" max="15882" width="14.28515625" style="11" bestFit="1" customWidth="1"/>
    <col min="15883" max="16128" width="9.140625" style="11"/>
    <col min="16129" max="16129" width="4.7109375" style="11" customWidth="1"/>
    <col min="16130" max="16130" width="51.5703125" style="11" bestFit="1" customWidth="1"/>
    <col min="16131" max="16131" width="12.42578125" style="11" customWidth="1"/>
    <col min="16132" max="16133" width="13.28515625" style="11" bestFit="1" customWidth="1"/>
    <col min="16134" max="16134" width="13.140625" style="11" customWidth="1"/>
    <col min="16135" max="16135" width="9.85546875" style="11" bestFit="1" customWidth="1"/>
    <col min="16136" max="16136" width="10.42578125" style="11" bestFit="1" customWidth="1"/>
    <col min="16137" max="16137" width="16.5703125" style="11" customWidth="1"/>
    <col min="16138" max="16138" width="14.28515625" style="11" bestFit="1" customWidth="1"/>
    <col min="16139" max="16384" width="9.140625" style="11"/>
  </cols>
  <sheetData>
    <row r="1" spans="1:8" s="4" customFormat="1" ht="20.100000000000001" customHeight="1" x14ac:dyDescent="0.25">
      <c r="A1" s="1"/>
      <c r="B1" s="2"/>
      <c r="C1" s="2"/>
      <c r="D1" s="3"/>
    </row>
    <row r="2" spans="1:8" s="4" customFormat="1" ht="36" customHeight="1" x14ac:dyDescent="0.25">
      <c r="A2" s="1"/>
      <c r="B2" s="125" t="s">
        <v>164</v>
      </c>
      <c r="C2" s="125"/>
      <c r="D2" s="125"/>
      <c r="E2" s="125"/>
      <c r="F2" s="125"/>
    </row>
    <row r="3" spans="1:8" ht="27" customHeight="1" thickBot="1" x14ac:dyDescent="0.25">
      <c r="A3" s="5" t="s">
        <v>32</v>
      </c>
      <c r="B3" s="6" t="s">
        <v>33</v>
      </c>
      <c r="C3" s="7" t="s">
        <v>160</v>
      </c>
      <c r="D3" s="7" t="s">
        <v>161</v>
      </c>
      <c r="E3" s="7" t="s">
        <v>162</v>
      </c>
      <c r="F3" s="8" t="s">
        <v>163</v>
      </c>
      <c r="G3" s="9" t="s">
        <v>34</v>
      </c>
      <c r="H3" s="10" t="s">
        <v>35</v>
      </c>
    </row>
    <row r="4" spans="1:8" ht="20.100000000000001" customHeight="1" thickTop="1" x14ac:dyDescent="0.2">
      <c r="A4" s="12"/>
      <c r="B4" s="13" t="s">
        <v>36</v>
      </c>
      <c r="C4" s="14">
        <v>200</v>
      </c>
      <c r="D4" s="15">
        <v>20</v>
      </c>
      <c r="E4" s="14">
        <v>40</v>
      </c>
      <c r="F4" s="16">
        <v>5147</v>
      </c>
      <c r="G4" s="17">
        <f t="shared" ref="G4:G44" si="0">E4/C4</f>
        <v>0.2</v>
      </c>
      <c r="H4" s="18">
        <f t="shared" ref="H4:H44" si="1">E4/F4</f>
        <v>7.771517388770157E-3</v>
      </c>
    </row>
    <row r="5" spans="1:8" ht="20.100000000000001" customHeight="1" x14ac:dyDescent="0.2">
      <c r="A5" s="19"/>
      <c r="B5" s="20" t="s">
        <v>37</v>
      </c>
      <c r="C5" s="14">
        <v>1000</v>
      </c>
      <c r="D5" s="15">
        <v>340</v>
      </c>
      <c r="E5" s="14">
        <v>771</v>
      </c>
      <c r="F5" s="14">
        <v>962</v>
      </c>
      <c r="G5" s="17">
        <f t="shared" si="0"/>
        <v>0.77100000000000002</v>
      </c>
      <c r="H5" s="18">
        <f t="shared" si="1"/>
        <v>0.80145530145530142</v>
      </c>
    </row>
    <row r="6" spans="1:8" ht="20.100000000000001" customHeight="1" x14ac:dyDescent="0.2">
      <c r="A6" s="19"/>
      <c r="B6" s="20" t="s">
        <v>38</v>
      </c>
      <c r="C6" s="14">
        <v>350</v>
      </c>
      <c r="D6" s="15">
        <v>435</v>
      </c>
      <c r="E6" s="14">
        <v>200</v>
      </c>
      <c r="F6" s="14">
        <v>284</v>
      </c>
      <c r="G6" s="17">
        <f t="shared" si="0"/>
        <v>0.5714285714285714</v>
      </c>
      <c r="H6" s="18">
        <f t="shared" si="1"/>
        <v>0.70422535211267601</v>
      </c>
    </row>
    <row r="7" spans="1:8" ht="20.100000000000001" customHeight="1" x14ac:dyDescent="0.2">
      <c r="A7" s="19"/>
      <c r="B7" s="20" t="s">
        <v>39</v>
      </c>
      <c r="C7" s="14">
        <v>4000</v>
      </c>
      <c r="D7" s="15">
        <v>2482</v>
      </c>
      <c r="E7" s="14">
        <v>2929</v>
      </c>
      <c r="F7" s="14">
        <v>327</v>
      </c>
      <c r="G7" s="17">
        <f t="shared" si="0"/>
        <v>0.73224999999999996</v>
      </c>
      <c r="H7" s="18">
        <f t="shared" si="1"/>
        <v>8.9571865443425072</v>
      </c>
    </row>
    <row r="8" spans="1:8" ht="20.100000000000001" customHeight="1" x14ac:dyDescent="0.2">
      <c r="A8" s="19"/>
      <c r="B8" s="20" t="s">
        <v>40</v>
      </c>
      <c r="C8" s="14">
        <v>1100</v>
      </c>
      <c r="D8" s="15">
        <v>162</v>
      </c>
      <c r="E8" s="14">
        <v>226.5</v>
      </c>
      <c r="F8" s="14">
        <v>1227.5</v>
      </c>
      <c r="G8" s="17">
        <f t="shared" si="0"/>
        <v>0.2059090909090909</v>
      </c>
      <c r="H8" s="18">
        <f t="shared" si="1"/>
        <v>0.18452138492871689</v>
      </c>
    </row>
    <row r="9" spans="1:8" ht="20.100000000000001" customHeight="1" x14ac:dyDescent="0.2">
      <c r="A9" s="21">
        <v>1</v>
      </c>
      <c r="B9" s="22" t="s">
        <v>41</v>
      </c>
      <c r="C9" s="23">
        <f>SUM(C4:C8)</f>
        <v>6650</v>
      </c>
      <c r="D9" s="23">
        <f>SUM(D4:D8)</f>
        <v>3439</v>
      </c>
      <c r="E9" s="24">
        <f t="shared" ref="E9:F9" si="2">SUM(E4:E8)</f>
        <v>4166.5</v>
      </c>
      <c r="F9" s="24">
        <f t="shared" si="2"/>
        <v>7947.5</v>
      </c>
      <c r="G9" s="25">
        <f t="shared" si="0"/>
        <v>0.62654135338345862</v>
      </c>
      <c r="H9" s="26">
        <f t="shared" si="1"/>
        <v>0.5242529097200378</v>
      </c>
    </row>
    <row r="10" spans="1:8" ht="20.100000000000001" customHeight="1" x14ac:dyDescent="0.2">
      <c r="A10" s="19"/>
      <c r="B10" s="20" t="s">
        <v>42</v>
      </c>
      <c r="C10" s="14">
        <v>2500</v>
      </c>
      <c r="D10" s="14">
        <v>1194.8399999999999</v>
      </c>
      <c r="E10" s="14">
        <v>1206.6600000000001</v>
      </c>
      <c r="F10" s="14">
        <v>1043.6600000000001</v>
      </c>
      <c r="G10" s="17">
        <f t="shared" si="0"/>
        <v>0.48266400000000004</v>
      </c>
      <c r="H10" s="18">
        <f t="shared" si="1"/>
        <v>1.1561811317862138</v>
      </c>
    </row>
    <row r="11" spans="1:8" ht="20.100000000000001" customHeight="1" x14ac:dyDescent="0.2">
      <c r="A11" s="19"/>
      <c r="B11" s="20" t="s">
        <v>43</v>
      </c>
      <c r="C11" s="14">
        <v>3000</v>
      </c>
      <c r="D11" s="14">
        <v>4700</v>
      </c>
      <c r="E11" s="14">
        <v>2150</v>
      </c>
      <c r="F11" s="14">
        <v>4800</v>
      </c>
      <c r="G11" s="17">
        <f t="shared" si="0"/>
        <v>0.71666666666666667</v>
      </c>
      <c r="H11" s="18">
        <f t="shared" si="1"/>
        <v>0.44791666666666669</v>
      </c>
    </row>
    <row r="12" spans="1:8" ht="20.100000000000001" customHeight="1" x14ac:dyDescent="0.2">
      <c r="A12" s="21">
        <v>2</v>
      </c>
      <c r="B12" s="22" t="s">
        <v>44</v>
      </c>
      <c r="C12" s="23">
        <f>SUM(C10:C11)</f>
        <v>5500</v>
      </c>
      <c r="D12" s="23">
        <f>SUM(D10:D11)</f>
        <v>5894.84</v>
      </c>
      <c r="E12" s="24">
        <f t="shared" ref="E12:F12" si="3">SUM(E10:E11)</f>
        <v>3356.66</v>
      </c>
      <c r="F12" s="24">
        <f t="shared" si="3"/>
        <v>5843.66</v>
      </c>
      <c r="G12" s="25">
        <f t="shared" si="0"/>
        <v>0.61030181818181817</v>
      </c>
      <c r="H12" s="26">
        <f t="shared" si="1"/>
        <v>0.57441055776687899</v>
      </c>
    </row>
    <row r="13" spans="1:8" ht="20.100000000000001" customHeight="1" x14ac:dyDescent="0.2">
      <c r="A13" s="19"/>
      <c r="B13" s="20" t="s">
        <v>45</v>
      </c>
      <c r="C13" s="14">
        <v>140000</v>
      </c>
      <c r="D13" s="15">
        <v>86983.51</v>
      </c>
      <c r="E13" s="14">
        <v>87538.58</v>
      </c>
      <c r="F13" s="14">
        <v>126176.5</v>
      </c>
      <c r="G13" s="17">
        <f t="shared" si="0"/>
        <v>0.62527557142857149</v>
      </c>
      <c r="H13" s="18">
        <f t="shared" si="1"/>
        <v>0.6937787939909571</v>
      </c>
    </row>
    <row r="14" spans="1:8" ht="20.100000000000001" customHeight="1" x14ac:dyDescent="0.2">
      <c r="A14" s="19"/>
      <c r="B14" s="20" t="s">
        <v>46</v>
      </c>
      <c r="C14" s="14">
        <v>16500</v>
      </c>
      <c r="D14" s="15">
        <v>17990</v>
      </c>
      <c r="E14" s="14">
        <v>17840</v>
      </c>
      <c r="F14" s="14">
        <v>16085</v>
      </c>
      <c r="G14" s="17">
        <f t="shared" si="0"/>
        <v>1.0812121212121213</v>
      </c>
      <c r="H14" s="18">
        <f t="shared" si="1"/>
        <v>1.1091078644700032</v>
      </c>
    </row>
    <row r="15" spans="1:8" ht="20.100000000000001" customHeight="1" x14ac:dyDescent="0.2">
      <c r="A15" s="19"/>
      <c r="B15" s="20" t="s">
        <v>47</v>
      </c>
      <c r="C15" s="14">
        <v>7000</v>
      </c>
      <c r="D15" s="15">
        <v>8250</v>
      </c>
      <c r="E15" s="14">
        <v>3985.24</v>
      </c>
      <c r="F15" s="14">
        <v>14739.94</v>
      </c>
      <c r="G15" s="17">
        <f t="shared" si="0"/>
        <v>0.56931999999999994</v>
      </c>
      <c r="H15" s="18">
        <f t="shared" si="1"/>
        <v>0.27037016432902711</v>
      </c>
    </row>
    <row r="16" spans="1:8" ht="20.100000000000001" customHeight="1" x14ac:dyDescent="0.2">
      <c r="A16" s="21">
        <v>3</v>
      </c>
      <c r="B16" s="27" t="s">
        <v>48</v>
      </c>
      <c r="C16" s="23">
        <f>SUM(C13:C15)</f>
        <v>163500</v>
      </c>
      <c r="D16" s="23">
        <f>SUM(D13:D15)</f>
        <v>113223.51</v>
      </c>
      <c r="E16" s="24">
        <f t="shared" ref="E16:F16" si="4">SUM(E13:E15)</f>
        <v>109363.82</v>
      </c>
      <c r="F16" s="24">
        <f t="shared" si="4"/>
        <v>157001.44</v>
      </c>
      <c r="G16" s="25">
        <f t="shared" si="0"/>
        <v>0.66889186544342516</v>
      </c>
      <c r="H16" s="26">
        <f t="shared" si="1"/>
        <v>0.69657845176451894</v>
      </c>
    </row>
    <row r="17" spans="1:8" ht="20.100000000000001" customHeight="1" x14ac:dyDescent="0.2">
      <c r="A17" s="19"/>
      <c r="B17" s="20" t="s">
        <v>49</v>
      </c>
      <c r="C17" s="14">
        <v>850</v>
      </c>
      <c r="D17" s="15">
        <v>2390</v>
      </c>
      <c r="E17" s="14">
        <v>2960</v>
      </c>
      <c r="F17" s="14">
        <v>370</v>
      </c>
      <c r="G17" s="17">
        <f t="shared" si="0"/>
        <v>3.4823529411764707</v>
      </c>
      <c r="H17" s="18">
        <f t="shared" si="1"/>
        <v>8</v>
      </c>
    </row>
    <row r="18" spans="1:8" ht="20.100000000000001" customHeight="1" x14ac:dyDescent="0.2">
      <c r="A18" s="19"/>
      <c r="B18" s="20" t="s">
        <v>50</v>
      </c>
      <c r="C18" s="14">
        <v>4100</v>
      </c>
      <c r="D18" s="15">
        <v>22116.74</v>
      </c>
      <c r="E18" s="14">
        <v>7720.18</v>
      </c>
      <c r="F18" s="14">
        <v>6022.5</v>
      </c>
      <c r="G18" s="17">
        <f t="shared" si="0"/>
        <v>1.8829707317073172</v>
      </c>
      <c r="H18" s="18">
        <f t="shared" si="1"/>
        <v>1.2818895807388959</v>
      </c>
    </row>
    <row r="19" spans="1:8" ht="20.100000000000001" customHeight="1" x14ac:dyDescent="0.2">
      <c r="A19" s="19"/>
      <c r="B19" s="20" t="s">
        <v>51</v>
      </c>
      <c r="C19" s="14"/>
      <c r="D19" s="15">
        <v>0</v>
      </c>
      <c r="E19" s="15"/>
      <c r="F19" s="14">
        <v>3116</v>
      </c>
      <c r="G19" s="17" t="e">
        <f t="shared" si="0"/>
        <v>#DIV/0!</v>
      </c>
      <c r="H19" s="18">
        <f t="shared" si="1"/>
        <v>0</v>
      </c>
    </row>
    <row r="20" spans="1:8" ht="20.100000000000001" customHeight="1" x14ac:dyDescent="0.2">
      <c r="A20" s="19"/>
      <c r="B20" s="28" t="s">
        <v>52</v>
      </c>
      <c r="C20" s="14">
        <v>1900</v>
      </c>
      <c r="D20" s="15">
        <v>3060</v>
      </c>
      <c r="E20" s="15"/>
      <c r="F20" s="14">
        <v>650</v>
      </c>
      <c r="G20" s="17">
        <f t="shared" si="0"/>
        <v>0</v>
      </c>
      <c r="H20" s="18">
        <f t="shared" si="1"/>
        <v>0</v>
      </c>
    </row>
    <row r="21" spans="1:8" ht="20.100000000000001" customHeight="1" x14ac:dyDescent="0.2">
      <c r="A21" s="21">
        <v>4</v>
      </c>
      <c r="B21" s="29" t="s">
        <v>53</v>
      </c>
      <c r="C21" s="23">
        <f>SUM(C17:C20)</f>
        <v>6850</v>
      </c>
      <c r="D21" s="23">
        <f>SUM(D17:D20)</f>
        <v>27566.74</v>
      </c>
      <c r="E21" s="23">
        <f>SUM(E17:E20)</f>
        <v>10680.18</v>
      </c>
      <c r="F21" s="23">
        <f>SUM(F17:F20)</f>
        <v>10158.5</v>
      </c>
      <c r="G21" s="30">
        <f t="shared" si="0"/>
        <v>1.5591503649635037</v>
      </c>
      <c r="H21" s="31">
        <f t="shared" si="1"/>
        <v>1.0513540384899345</v>
      </c>
    </row>
    <row r="22" spans="1:8" ht="20.100000000000001" customHeight="1" x14ac:dyDescent="0.2">
      <c r="A22" s="19"/>
      <c r="B22" s="13" t="s">
        <v>54</v>
      </c>
      <c r="C22" s="14">
        <v>5000</v>
      </c>
      <c r="D22" s="15">
        <v>2478.75</v>
      </c>
      <c r="E22" s="15">
        <v>3354.5</v>
      </c>
      <c r="F22" s="15">
        <v>5672.44</v>
      </c>
      <c r="G22" s="17">
        <f t="shared" si="0"/>
        <v>0.67090000000000005</v>
      </c>
      <c r="H22" s="18">
        <f t="shared" si="1"/>
        <v>0.59136808851217471</v>
      </c>
    </row>
    <row r="23" spans="1:8" ht="20.100000000000001" customHeight="1" x14ac:dyDescent="0.2">
      <c r="A23" s="21">
        <v>5</v>
      </c>
      <c r="B23" s="22" t="s">
        <v>55</v>
      </c>
      <c r="C23" s="23">
        <f>SUM(C22:C22)</f>
        <v>5000</v>
      </c>
      <c r="D23" s="23">
        <f>SUM(D22:D22)</f>
        <v>2478.75</v>
      </c>
      <c r="E23" s="23">
        <f>SUM(E22:E22)</f>
        <v>3354.5</v>
      </c>
      <c r="F23" s="24">
        <f>SUM(F22:F22)</f>
        <v>5672.44</v>
      </c>
      <c r="G23" s="30">
        <f t="shared" si="0"/>
        <v>0.67090000000000005</v>
      </c>
      <c r="H23" s="31">
        <f t="shared" si="1"/>
        <v>0.59136808851217471</v>
      </c>
    </row>
    <row r="24" spans="1:8" ht="20.100000000000001" customHeight="1" x14ac:dyDescent="0.2">
      <c r="A24" s="19"/>
      <c r="B24" s="20" t="s">
        <v>56</v>
      </c>
      <c r="C24" s="14">
        <v>100</v>
      </c>
      <c r="D24" s="14">
        <v>0</v>
      </c>
      <c r="E24" s="14">
        <v>0</v>
      </c>
      <c r="F24" s="14">
        <v>40</v>
      </c>
      <c r="G24" s="17">
        <f t="shared" si="0"/>
        <v>0</v>
      </c>
      <c r="H24" s="18">
        <f t="shared" si="1"/>
        <v>0</v>
      </c>
    </row>
    <row r="25" spans="1:8" ht="20.100000000000001" customHeight="1" x14ac:dyDescent="0.2">
      <c r="B25" s="20" t="s">
        <v>57</v>
      </c>
      <c r="C25" s="14">
        <v>10000</v>
      </c>
      <c r="D25" s="14">
        <v>7400</v>
      </c>
      <c r="E25" s="14">
        <v>7732.5</v>
      </c>
      <c r="F25" s="14">
        <v>8085</v>
      </c>
      <c r="G25" s="17">
        <f t="shared" si="0"/>
        <v>0.77324999999999999</v>
      </c>
      <c r="H25" s="18">
        <f t="shared" si="1"/>
        <v>0.95640074211502779</v>
      </c>
    </row>
    <row r="26" spans="1:8" ht="20.100000000000001" customHeight="1" x14ac:dyDescent="0.2">
      <c r="A26" s="33">
        <v>6</v>
      </c>
      <c r="B26" s="22" t="s">
        <v>58</v>
      </c>
      <c r="C26" s="23">
        <f>SUM(C24:C25)</f>
        <v>10100</v>
      </c>
      <c r="D26" s="23">
        <f>SUM(D24:D25)</f>
        <v>7400</v>
      </c>
      <c r="E26" s="23">
        <f>SUM(E24:E25)</f>
        <v>7732.5</v>
      </c>
      <c r="F26" s="24">
        <f>SUM(F24:F25)</f>
        <v>8125</v>
      </c>
      <c r="G26" s="30">
        <f t="shared" si="0"/>
        <v>0.76559405940594061</v>
      </c>
      <c r="H26" s="31">
        <f t="shared" si="1"/>
        <v>0.95169230769230773</v>
      </c>
    </row>
    <row r="27" spans="1:8" ht="20.100000000000001" customHeight="1" x14ac:dyDescent="0.2">
      <c r="A27" s="19"/>
      <c r="B27" s="34" t="s">
        <v>59</v>
      </c>
      <c r="C27" s="14">
        <v>17000</v>
      </c>
      <c r="D27" s="14">
        <v>8144</v>
      </c>
      <c r="E27" s="14">
        <v>11230</v>
      </c>
      <c r="F27" s="14">
        <v>17429</v>
      </c>
      <c r="G27" s="17">
        <f t="shared" si="0"/>
        <v>0.6605882352941177</v>
      </c>
      <c r="H27" s="18">
        <f t="shared" si="1"/>
        <v>0.64432841815365194</v>
      </c>
    </row>
    <row r="28" spans="1:8" ht="20.100000000000001" customHeight="1" x14ac:dyDescent="0.2">
      <c r="A28" s="21">
        <v>7</v>
      </c>
      <c r="B28" s="36" t="s">
        <v>60</v>
      </c>
      <c r="C28" s="23">
        <f>SUM(C27:C27)</f>
        <v>17000</v>
      </c>
      <c r="D28" s="23">
        <f>SUM(D27:D27)</f>
        <v>8144</v>
      </c>
      <c r="E28" s="23">
        <f>SUM(E27:E27)</f>
        <v>11230</v>
      </c>
      <c r="F28" s="24">
        <f>SUM(F27:F27)</f>
        <v>17429</v>
      </c>
      <c r="G28" s="30">
        <f t="shared" si="0"/>
        <v>0.6605882352941177</v>
      </c>
      <c r="H28" s="31">
        <f t="shared" si="1"/>
        <v>0.64432841815365194</v>
      </c>
    </row>
    <row r="29" spans="1:8" ht="20.100000000000001" customHeight="1" x14ac:dyDescent="0.2">
      <c r="A29" s="19"/>
      <c r="B29" s="34" t="s">
        <v>61</v>
      </c>
      <c r="C29" s="14">
        <v>47000</v>
      </c>
      <c r="D29" s="15">
        <v>28815.200000000001</v>
      </c>
      <c r="E29" s="14">
        <v>44317.62</v>
      </c>
      <c r="F29" s="14">
        <v>264039.06</v>
      </c>
      <c r="G29" s="17">
        <f t="shared" si="0"/>
        <v>0.94292808510638304</v>
      </c>
      <c r="H29" s="18">
        <f t="shared" si="1"/>
        <v>0.16784493930557093</v>
      </c>
    </row>
    <row r="30" spans="1:8" ht="20.100000000000001" customHeight="1" x14ac:dyDescent="0.2">
      <c r="A30" s="19"/>
      <c r="B30" s="34" t="s">
        <v>62</v>
      </c>
      <c r="C30" s="16">
        <v>1500</v>
      </c>
      <c r="D30" s="15">
        <v>512</v>
      </c>
      <c r="E30" s="14">
        <v>30</v>
      </c>
      <c r="F30" s="14">
        <v>4058.36</v>
      </c>
      <c r="G30" s="17">
        <f t="shared" si="0"/>
        <v>0.02</v>
      </c>
      <c r="H30" s="18">
        <f t="shared" si="1"/>
        <v>7.3921485526173133E-3</v>
      </c>
    </row>
    <row r="31" spans="1:8" ht="20.100000000000001" customHeight="1" x14ac:dyDescent="0.2">
      <c r="A31" s="19"/>
      <c r="B31" s="34" t="s">
        <v>63</v>
      </c>
      <c r="C31" s="16">
        <v>2000</v>
      </c>
      <c r="D31" s="15">
        <v>2315.64</v>
      </c>
      <c r="E31" s="14">
        <v>4440.1899999999996</v>
      </c>
      <c r="F31" s="14">
        <v>602</v>
      </c>
      <c r="G31" s="17">
        <f t="shared" si="0"/>
        <v>2.2200949999999997</v>
      </c>
      <c r="H31" s="18">
        <f t="shared" si="1"/>
        <v>7.3757308970099658</v>
      </c>
    </row>
    <row r="32" spans="1:8" ht="20.100000000000001" customHeight="1" x14ac:dyDescent="0.2">
      <c r="A32" s="19"/>
      <c r="B32" s="34" t="s">
        <v>64</v>
      </c>
      <c r="C32" s="16">
        <v>2500</v>
      </c>
      <c r="D32" s="15">
        <v>474.3</v>
      </c>
      <c r="E32" s="14">
        <v>3959.77</v>
      </c>
      <c r="F32" s="14">
        <v>1062</v>
      </c>
      <c r="G32" s="17">
        <f t="shared" si="0"/>
        <v>1.5839080000000001</v>
      </c>
      <c r="H32" s="18">
        <f t="shared" si="1"/>
        <v>3.7285969868173257</v>
      </c>
    </row>
    <row r="33" spans="1:8" ht="20.100000000000001" customHeight="1" x14ac:dyDescent="0.2">
      <c r="A33" s="19"/>
      <c r="B33" s="11" t="s">
        <v>65</v>
      </c>
      <c r="C33" s="16">
        <v>1500</v>
      </c>
      <c r="D33" s="15"/>
      <c r="E33" s="15"/>
      <c r="F33" s="14"/>
      <c r="G33" s="17">
        <f t="shared" si="0"/>
        <v>0</v>
      </c>
      <c r="H33" s="18" t="e">
        <f t="shared" si="1"/>
        <v>#DIV/0!</v>
      </c>
    </row>
    <row r="34" spans="1:8" ht="20.100000000000001" customHeight="1" x14ac:dyDescent="0.2">
      <c r="A34" s="37">
        <v>8</v>
      </c>
      <c r="B34" s="38" t="s">
        <v>66</v>
      </c>
      <c r="C34" s="8">
        <f>SUM(C29:C33)</f>
        <v>54500</v>
      </c>
      <c r="D34" s="8">
        <f>SUM(D29:D33)</f>
        <v>32117.14</v>
      </c>
      <c r="E34" s="8">
        <f>SUM(E29:E33)</f>
        <v>52747.58</v>
      </c>
      <c r="F34" s="39">
        <f>F29+F30+F31+F32+F33</f>
        <v>269761.42</v>
      </c>
      <c r="G34" s="30">
        <f t="shared" si="0"/>
        <v>0.96784550458715601</v>
      </c>
      <c r="H34" s="31">
        <f t="shared" si="1"/>
        <v>0.1955341872088307</v>
      </c>
    </row>
    <row r="35" spans="1:8" ht="20.100000000000001" customHeight="1" x14ac:dyDescent="0.2">
      <c r="A35" s="40">
        <v>9</v>
      </c>
      <c r="B35" s="41" t="s">
        <v>67</v>
      </c>
      <c r="C35" s="55">
        <v>8500</v>
      </c>
      <c r="D35" s="55">
        <v>6978</v>
      </c>
      <c r="E35" s="55">
        <v>9483.2000000000007</v>
      </c>
      <c r="F35" s="55">
        <v>8966.2999999999993</v>
      </c>
      <c r="G35" s="42">
        <f t="shared" si="0"/>
        <v>1.1156705882352942</v>
      </c>
      <c r="H35" s="43">
        <f t="shared" si="1"/>
        <v>1.0576491975508293</v>
      </c>
    </row>
    <row r="36" spans="1:8" ht="20.100000000000001" customHeight="1" x14ac:dyDescent="0.2">
      <c r="A36" s="40">
        <v>10</v>
      </c>
      <c r="B36" s="41" t="s">
        <v>68</v>
      </c>
      <c r="C36" s="55">
        <v>2000</v>
      </c>
      <c r="D36" s="55">
        <v>77.5</v>
      </c>
      <c r="E36" s="55">
        <v>3574</v>
      </c>
      <c r="F36" s="55">
        <v>3975</v>
      </c>
      <c r="G36" s="42">
        <f t="shared" si="0"/>
        <v>1.7869999999999999</v>
      </c>
      <c r="H36" s="43">
        <f t="shared" si="1"/>
        <v>0.89911949685534587</v>
      </c>
    </row>
    <row r="37" spans="1:8" ht="20.100000000000001" customHeight="1" x14ac:dyDescent="0.2">
      <c r="A37" s="44">
        <v>11</v>
      </c>
      <c r="B37" s="41" t="s">
        <v>69</v>
      </c>
      <c r="C37" s="55">
        <v>19500</v>
      </c>
      <c r="D37" s="55">
        <v>38907</v>
      </c>
      <c r="E37" s="55">
        <v>34905.5</v>
      </c>
      <c r="F37" s="55">
        <v>47937</v>
      </c>
      <c r="G37" s="42">
        <f t="shared" si="0"/>
        <v>1.790025641025641</v>
      </c>
      <c r="H37" s="43">
        <f t="shared" si="1"/>
        <v>0.72815361829067315</v>
      </c>
    </row>
    <row r="38" spans="1:8" ht="20.100000000000001" customHeight="1" thickBot="1" x14ac:dyDescent="0.25">
      <c r="A38" s="45" t="s">
        <v>70</v>
      </c>
      <c r="B38" s="107" t="s">
        <v>71</v>
      </c>
      <c r="C38" s="108">
        <f>C37+C36+C35+C34+C28+C26+C23+C21+C16+C12+C9</f>
        <v>299100</v>
      </c>
      <c r="D38" s="108">
        <f>D37+D36+D35+D34+D28+D26+D23+D21+D16+D12+D9</f>
        <v>246226.48</v>
      </c>
      <c r="E38" s="108">
        <f>E37+E36+E35+E34+E28+E26+E23+E21+E16+E12+E9</f>
        <v>250594.44</v>
      </c>
      <c r="F38" s="46">
        <f>F37+F36+F35+F34+F28+F26+F23+F21+F16+F12+F9</f>
        <v>542817.26</v>
      </c>
      <c r="G38" s="47">
        <f t="shared" si="0"/>
        <v>0.83782828485456373</v>
      </c>
      <c r="H38" s="47">
        <f t="shared" si="1"/>
        <v>0.46165525392468176</v>
      </c>
    </row>
    <row r="39" spans="1:8" ht="20.100000000000001" customHeight="1" thickTop="1" x14ac:dyDescent="0.2">
      <c r="A39" s="40">
        <v>12</v>
      </c>
      <c r="B39" s="48" t="s">
        <v>72</v>
      </c>
      <c r="C39" s="51"/>
      <c r="D39" s="48"/>
      <c r="E39" s="51"/>
      <c r="F39" s="49"/>
      <c r="G39" s="18" t="e">
        <f t="shared" si="0"/>
        <v>#DIV/0!</v>
      </c>
      <c r="H39" s="18" t="e">
        <f t="shared" si="1"/>
        <v>#DIV/0!</v>
      </c>
    </row>
    <row r="40" spans="1:8" ht="20.100000000000001" customHeight="1" x14ac:dyDescent="0.2">
      <c r="A40" s="50">
        <v>13</v>
      </c>
      <c r="B40" s="48" t="s">
        <v>73</v>
      </c>
      <c r="C40" s="51"/>
      <c r="D40" s="48"/>
      <c r="E40" s="51"/>
      <c r="F40" s="49"/>
      <c r="G40" s="17" t="e">
        <f t="shared" si="0"/>
        <v>#DIV/0!</v>
      </c>
      <c r="H40" s="18" t="e">
        <f t="shared" si="1"/>
        <v>#DIV/0!</v>
      </c>
    </row>
    <row r="41" spans="1:8" ht="20.100000000000001" customHeight="1" x14ac:dyDescent="0.2">
      <c r="A41" s="50">
        <v>14</v>
      </c>
      <c r="B41" s="48" t="s">
        <v>74</v>
      </c>
      <c r="C41" s="51"/>
      <c r="D41" s="48"/>
      <c r="E41" s="51"/>
      <c r="F41" s="51">
        <v>0</v>
      </c>
      <c r="G41" s="17" t="e">
        <f t="shared" si="0"/>
        <v>#DIV/0!</v>
      </c>
      <c r="H41" s="18" t="e">
        <f t="shared" si="1"/>
        <v>#DIV/0!</v>
      </c>
    </row>
    <row r="42" spans="1:8" ht="20.100000000000001" customHeight="1" thickBot="1" x14ac:dyDescent="0.25">
      <c r="A42" s="45" t="s">
        <v>75</v>
      </c>
      <c r="B42" s="109" t="s">
        <v>76</v>
      </c>
      <c r="C42" s="110">
        <f>SUM(C38:C41)</f>
        <v>299100</v>
      </c>
      <c r="D42" s="110">
        <f>SUM(D38:D41)</f>
        <v>246226.48</v>
      </c>
      <c r="E42" s="110">
        <f>SUM(E38:E41)</f>
        <v>250594.44</v>
      </c>
      <c r="F42" s="46">
        <f>SUM(F38:F41)</f>
        <v>542817.26</v>
      </c>
      <c r="G42" s="52">
        <f t="shared" si="0"/>
        <v>0.83782828485456373</v>
      </c>
      <c r="H42" s="52">
        <f t="shared" si="1"/>
        <v>0.46165525392468176</v>
      </c>
    </row>
    <row r="43" spans="1:8" ht="20.100000000000001" customHeight="1" thickTop="1" x14ac:dyDescent="0.2">
      <c r="A43" s="53">
        <v>15</v>
      </c>
      <c r="B43" s="54" t="s">
        <v>77</v>
      </c>
      <c r="C43" s="55"/>
      <c r="E43" s="35">
        <v>0</v>
      </c>
      <c r="F43" s="56">
        <v>3402.82</v>
      </c>
      <c r="G43" s="18" t="e">
        <f t="shared" si="0"/>
        <v>#DIV/0!</v>
      </c>
      <c r="H43" s="18">
        <f t="shared" si="1"/>
        <v>0</v>
      </c>
    </row>
    <row r="44" spans="1:8" ht="20.100000000000001" customHeight="1" thickBot="1" x14ac:dyDescent="0.25">
      <c r="A44" s="45" t="s">
        <v>78</v>
      </c>
      <c r="B44" s="57" t="s">
        <v>79</v>
      </c>
      <c r="C44" s="46">
        <f>SUM(C42:C43)</f>
        <v>299100</v>
      </c>
      <c r="D44" s="46">
        <f>SUM(D42:D43)</f>
        <v>246226.48</v>
      </c>
      <c r="E44" s="46">
        <f>SUM(E42:E43)</f>
        <v>250594.44</v>
      </c>
      <c r="F44" s="46">
        <f>SUM(F42:F43)</f>
        <v>546220.07999999996</v>
      </c>
      <c r="G44" s="52">
        <f t="shared" si="0"/>
        <v>0.83782828485456373</v>
      </c>
      <c r="H44" s="52">
        <f t="shared" si="1"/>
        <v>0.45877925249470874</v>
      </c>
    </row>
    <row r="45" spans="1:8" ht="20.100000000000001" customHeight="1" thickTop="1" x14ac:dyDescent="0.2">
      <c r="C45" s="59"/>
      <c r="E45" s="59"/>
      <c r="F45" s="59"/>
      <c r="G45" s="126" t="s">
        <v>80</v>
      </c>
      <c r="H45" s="126"/>
    </row>
  </sheetData>
  <mergeCells count="2">
    <mergeCell ref="B2:F2"/>
    <mergeCell ref="G45:H45"/>
  </mergeCells>
  <pageMargins left="0.7" right="0.7" top="0.75" bottom="0.75" header="0.3" footer="0.3"/>
  <pageSetup paperSize="9"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Shpenzimet Janar </vt:lpstr>
      <vt:lpstr>Te Hyrat Janar</vt:lpstr>
      <vt:lpstr>'Shpenzimet Janar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2025-01-14T08:45:03Z</dcterms:created>
  <dcterms:modified xsi:type="dcterms:W3CDTF">2026-03-03T09:02:32Z</dcterms:modified>
</cp:coreProperties>
</file>