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olla.sadrija\Desktop\"/>
    </mc:Choice>
  </mc:AlternateContent>
  <bookViews>
    <workbookView xWindow="0" yWindow="0" windowWidth="23040" windowHeight="9375"/>
  </bookViews>
  <sheets>
    <sheet name="Bartja HV-2022 - 2023" sheetId="10" r:id="rId1"/>
    <sheet name="Lista e Investimeve Kapitale" sheetId="13" r:id="rId2"/>
  </sheets>
  <definedNames>
    <definedName name="_xlnm.Print_Area" localSheetId="0">'Bartja HV-2022 - 2023'!$A$1:$J$32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0" l="1"/>
  <c r="I19" i="10"/>
  <c r="I12" i="10"/>
  <c r="J4" i="13"/>
  <c r="J10" i="10" l="1"/>
  <c r="I11" i="10"/>
  <c r="J11" i="10" s="1"/>
  <c r="I23" i="10"/>
  <c r="J23" i="10" s="1"/>
  <c r="I18" i="10"/>
  <c r="I13" i="10"/>
  <c r="J13" i="10" s="1"/>
  <c r="I7" i="10"/>
  <c r="J7" i="10" s="1"/>
  <c r="I6" i="10"/>
  <c r="J6" i="10" s="1"/>
  <c r="I4" i="10"/>
  <c r="J4" i="10" s="1"/>
  <c r="J45" i="13"/>
  <c r="I17" i="10"/>
  <c r="J17" i="10" s="1"/>
  <c r="J8" i="10"/>
  <c r="J9" i="10"/>
  <c r="J3" i="10"/>
  <c r="J12" i="10"/>
  <c r="J15" i="10"/>
  <c r="J16" i="10"/>
  <c r="J14" i="10"/>
  <c r="J20" i="10"/>
  <c r="J21" i="10"/>
  <c r="J24" i="10"/>
  <c r="J25" i="10"/>
  <c r="J26" i="10"/>
  <c r="J5" i="10"/>
  <c r="H22" i="10"/>
  <c r="G22" i="10"/>
  <c r="E22" i="10"/>
  <c r="F18" i="10"/>
  <c r="G18" i="10"/>
  <c r="H18" i="10"/>
  <c r="F14" i="10"/>
  <c r="F22" i="10"/>
  <c r="G14" i="10"/>
  <c r="H14" i="10"/>
  <c r="H27" i="10" s="1"/>
  <c r="E14" i="10"/>
  <c r="E18" i="10"/>
  <c r="I14" i="10"/>
  <c r="G27" i="10" l="1"/>
  <c r="E27" i="10"/>
  <c r="F27" i="10"/>
  <c r="J22" i="10"/>
  <c r="I22" i="10"/>
  <c r="J19" i="10"/>
  <c r="J18" i="10" s="1"/>
  <c r="J27" i="10" s="1"/>
  <c r="I27" i="10"/>
</calcChain>
</file>

<file path=xl/sharedStrings.xml><?xml version="1.0" encoding="utf-8"?>
<sst xmlns="http://schemas.openxmlformats.org/spreadsheetml/2006/main" count="201" uniqueCount="135">
  <si>
    <t>Shërbimet sociale</t>
  </si>
  <si>
    <t>Bujqësia</t>
  </si>
  <si>
    <t>Shërbimet kadastrale</t>
  </si>
  <si>
    <t>Shërbimet e shëndetësisë primare</t>
  </si>
  <si>
    <t>Administrata (A)</t>
  </si>
  <si>
    <t>Arsimi parashkollor dhe qerdhet</t>
  </si>
  <si>
    <t>Arsimi fillor</t>
  </si>
  <si>
    <t>Arsimi I mesëm</t>
  </si>
  <si>
    <t>Zyra e komuniteteve</t>
  </si>
  <si>
    <t xml:space="preserve">Programet </t>
  </si>
  <si>
    <t xml:space="preserve">Total </t>
  </si>
  <si>
    <t>Planifikimi I zhvillimit ekonomik</t>
  </si>
  <si>
    <t>Arsimi dhe shkenca</t>
  </si>
  <si>
    <t>Gjakovë</t>
  </si>
  <si>
    <t>160/16016</t>
  </si>
  <si>
    <t>163/16316</t>
  </si>
  <si>
    <t>175/17516</t>
  </si>
  <si>
    <t>180/18016</t>
  </si>
  <si>
    <t>195/19580</t>
  </si>
  <si>
    <t>470/47016</t>
  </si>
  <si>
    <t>480/48016</t>
  </si>
  <si>
    <t>650/65080</t>
  </si>
  <si>
    <t>660/66385</t>
  </si>
  <si>
    <t>730/73950</t>
  </si>
  <si>
    <t>755/75576</t>
  </si>
  <si>
    <t>920/92080</t>
  </si>
  <si>
    <t>920/92510</t>
  </si>
  <si>
    <t>920/94650</t>
  </si>
  <si>
    <t>920/93450</t>
  </si>
  <si>
    <t>Shëndetësia dhe mirqenja sociale</t>
  </si>
  <si>
    <t>Administrata dhe personeli</t>
  </si>
  <si>
    <t>Kodi prog.</t>
  </si>
  <si>
    <t>Sherbimet publike Infrastruktura Rrugore</t>
  </si>
  <si>
    <t>Burimi i të hyrave</t>
  </si>
  <si>
    <t xml:space="preserve">13 - Mallra dhe sherbime </t>
  </si>
  <si>
    <t xml:space="preserve">11 - Paga dhe meditje </t>
  </si>
  <si>
    <t>14 - Shpenz.   komunale</t>
  </si>
  <si>
    <t>20 - Subvencione</t>
  </si>
  <si>
    <t>Kodi Funksional</t>
  </si>
  <si>
    <t>Gjakovë,</t>
  </si>
  <si>
    <t>30 -Investimet kapitale - Pasuri Jo Financiare</t>
  </si>
  <si>
    <t>850/85056</t>
  </si>
  <si>
    <t>Përkrahja e Rinisë</t>
  </si>
  <si>
    <t>Kultura Rinia dhe Sporti</t>
  </si>
  <si>
    <t>Komuna Gjakovë, kodi 632</t>
  </si>
  <si>
    <t>Zyra e Kryetarit</t>
  </si>
  <si>
    <t>730/73025</t>
  </si>
  <si>
    <t>Administrata</t>
  </si>
  <si>
    <t>850/85016</t>
  </si>
  <si>
    <t>Shërbimet Kulturore</t>
  </si>
  <si>
    <t>166/16631</t>
  </si>
  <si>
    <t>Inspektimet</t>
  </si>
  <si>
    <t>180/18420</t>
  </si>
  <si>
    <t>Zjarrëfikësit dhe Inspektimet</t>
  </si>
  <si>
    <t>Planifikimi urban dhe inspeksioni</t>
  </si>
  <si>
    <t>Buxheti</t>
  </si>
  <si>
    <t>Teatri</t>
  </si>
  <si>
    <t>850/85175</t>
  </si>
  <si>
    <t>Totali : 2022</t>
  </si>
  <si>
    <t xml:space="preserve">Bartja e  te hyrave vetanake nga viti 2022 ne vitin 2023 nga fondi 21 </t>
  </si>
  <si>
    <t>Programi</t>
  </si>
  <si>
    <t>Kodi i nën programit</t>
  </si>
  <si>
    <t>Kodi funksional</t>
  </si>
  <si>
    <t>Fondi Burimor</t>
  </si>
  <si>
    <t>Kategoria Ekonomike</t>
  </si>
  <si>
    <t>Nën kategoria ekonomike</t>
  </si>
  <si>
    <t>Përshkrimi i nën zërit</t>
  </si>
  <si>
    <t>Kofi i projektit</t>
  </si>
  <si>
    <t xml:space="preserve">Projektet </t>
  </si>
  <si>
    <t>Bartja 2022</t>
  </si>
  <si>
    <t xml:space="preserve">Buxhetimi </t>
  </si>
  <si>
    <t>Ndërtimi i rrugëve lokale</t>
  </si>
  <si>
    <t>Projektet e ndryshme kapitale me bashkëfinancim</t>
  </si>
  <si>
    <t>Administrata e Përgjithshme</t>
  </si>
  <si>
    <t>Paisje të teknologjis informative</t>
  </si>
  <si>
    <t>Digjitalizimi i Sallës së Asamblesë Komunale dhe inventarizimi për objektin e Komunës së Re</t>
  </si>
  <si>
    <t>Shërbime Publike</t>
  </si>
  <si>
    <t>Mirëmbajtje Investive</t>
  </si>
  <si>
    <t>Planifikimi dhe Zhvillimi Ekonomik - Gjakovë</t>
  </si>
  <si>
    <t>Kultura</t>
  </si>
  <si>
    <t>Fushat Sportive</t>
  </si>
  <si>
    <t xml:space="preserve">Arsimi </t>
  </si>
  <si>
    <t>Objekte Arsimore</t>
  </si>
  <si>
    <t>TOTAL</t>
  </si>
  <si>
    <t>Ndërtimi - asfaltimi i rrugës "Dergut Vokshi"</t>
  </si>
  <si>
    <t>Ndërtimi i tereneve të tenisit në Shkugëz</t>
  </si>
  <si>
    <t>Ndërtimi i qerdhes në Rogovë</t>
  </si>
  <si>
    <t>Ndërtimi i pendes te Ura e Fshejtë</t>
  </si>
  <si>
    <t>Kompjuter mbi 1000 euro</t>
  </si>
  <si>
    <t>Planifikimi Urban dhe Mjedis</t>
  </si>
  <si>
    <t>Automjet Tereni per Drejtori</t>
  </si>
  <si>
    <t>Automjete Transporti tjera</t>
  </si>
  <si>
    <t>Ndertimi i objektit te banimit social</t>
  </si>
  <si>
    <t>Shërbimet Sociale</t>
  </si>
  <si>
    <t>Zgjerimi i rrugës Skëndërbeu</t>
  </si>
  <si>
    <t>Ndërtimi i rrugës Dalja për Pejë, pjesë e Qarkorës së Qytetit</t>
  </si>
  <si>
    <t>Ndërtesat e Banimit</t>
  </si>
  <si>
    <t>Ndërtimi I Stadionit të Qytetit</t>
  </si>
  <si>
    <t>Ndërtimi i qerdhes në lagjen Dardani dhe në Qerim - Jug</t>
  </si>
  <si>
    <t>Bartja e të hyrave vetanake të pa shpenzuara nga viti fiskal 2022 në vitin 2023</t>
  </si>
  <si>
    <t>Ndërtimi- Asfaltimi i rrugës në Fshatin Cërmjan</t>
  </si>
  <si>
    <t xml:space="preserve">Ndërtimi-Asfaltimi I rrugëve Smaq 1, Bishtazhin </t>
  </si>
  <si>
    <t xml:space="preserve"> Ndërtimi -Asfaltimi I rrugëve në fshatrat Muhadër , Pnish Demjan </t>
  </si>
  <si>
    <t xml:space="preserve">Nërtimi- Asfaltimi I rrugëve ne fshatrat Smolicë, Stubëll Bërjah, Nivokaz </t>
  </si>
  <si>
    <t xml:space="preserve">Ndërtimi- Asfaltimi I rrugëve ne fshatrat Ponoshec, Popoc, Shishmon </t>
  </si>
  <si>
    <t>Ndërtimi- Asfaltimi I rrugëve në Qerim, Jug</t>
  </si>
  <si>
    <t xml:space="preserve">Ndërtimi -Asfaltimi i rrugëve në Skivjan faza e dytë </t>
  </si>
  <si>
    <t xml:space="preserve">Ndërtimi - Asfaltimi I rrugëve në Piskot faza e dytë </t>
  </si>
  <si>
    <t xml:space="preserve"> Ndërtimi- Asfaltimi I rrugës Tahir Zajmi Carrapatok </t>
  </si>
  <si>
    <t xml:space="preserve">Ndërtimi i Shtegut në Shkukëz, Vasken e Currilave dhe Shpellën e Kusarit </t>
  </si>
  <si>
    <t xml:space="preserve"> Renovimi i nyjeve sanitare në Shkollat e Gjakovës </t>
  </si>
  <si>
    <t>Asfaltimi i rrugëve te pika e zezë</t>
  </si>
  <si>
    <t>Ndërtimi-Asfaltimi I segmenteve rrugore nga fshati Ramoc , Dobrosh</t>
  </si>
  <si>
    <t xml:space="preserve"> Ndërtimi-Asfaltimi I rrugëve në Gërqinë </t>
  </si>
  <si>
    <t>Nërtimi I rrugëve lokale</t>
  </si>
  <si>
    <t>Ndërtimi -Asfaltimi I Rrugëve Në Fshatrat Novosellë, Trakaniq, Palabardh</t>
  </si>
  <si>
    <t>Ndërtimi-Asfaltimi I Rrugës Kryesore Në Qytet</t>
  </si>
  <si>
    <t>Ndërtimi,Asfaltimi I Rrugës Petro Nini Laurasi-Gjakovë</t>
  </si>
  <si>
    <t xml:space="preserve">Ndërtimi Dhe Asfaltimi I Rrugeve Fshatin Kralan </t>
  </si>
  <si>
    <t xml:space="preserve">Ndërtimi I Shkallëve Në Qabrat </t>
  </si>
  <si>
    <t>Ndërtimi -Asfaltimi I Rrugëve Në Fshatrat Dol, Pjetërshan ,Kusar</t>
  </si>
  <si>
    <t>Ndërtimi-Asfaltimi I Rrugëve Në Fshatin Marmull</t>
  </si>
  <si>
    <t xml:space="preserve">Sanimi Dhe Ndërtimi I Rrugëve Në Bllokun E Ri </t>
  </si>
  <si>
    <t xml:space="preserve">Ndërtimi -Asfaltimi i Rrugëve në Fshatrat Qerim, Lugbunar </t>
  </si>
  <si>
    <t>Ndërtimi-Asfaltimi i Rrugës në Fshatin Osek-Hylë</t>
  </si>
  <si>
    <t>Drejtoria për Buxhet dhe Financa</t>
  </si>
  <si>
    <t>Durim Halilaj</t>
  </si>
  <si>
    <t>Kadastra</t>
  </si>
  <si>
    <t xml:space="preserve">Paisje tjera </t>
  </si>
  <si>
    <t>Blerja e Instrumentit GPS</t>
  </si>
  <si>
    <t xml:space="preserve">Ndërtimi-Asfaltimi I rruugëve në fshtarat Devë,Guskë      </t>
  </si>
  <si>
    <t xml:space="preserve">Ndërtimi-Asfaltimi I rrugëvenë fshatrat Dol, Pjetërshan, Kusar </t>
  </si>
  <si>
    <t xml:space="preserve"> Ndërtimi I tereneve sportive </t>
  </si>
  <si>
    <t xml:space="preserve">Ndërtimi I pendave të ujitjes në zonat rurale </t>
  </si>
  <si>
    <t xml:space="preserve">Kanalizim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</si>
</sst>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i/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6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0" xfId="0" applyFont="1"/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vertical="center" wrapText="1"/>
    </xf>
    <xf numFmtId="43" fontId="11" fillId="2" borderId="21" xfId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43" fontId="3" fillId="0" borderId="7" xfId="1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12" fillId="0" borderId="7" xfId="0" applyFont="1" applyBorder="1"/>
    <xf numFmtId="164" fontId="5" fillId="0" borderId="1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4" fontId="8" fillId="5" borderId="9" xfId="1" applyNumberFormat="1" applyFont="1" applyFill="1" applyBorder="1" applyAlignment="1">
      <alignment horizontal="center" vertical="center" wrapText="1"/>
    </xf>
    <xf numFmtId="164" fontId="8" fillId="5" borderId="11" xfId="1" applyNumberFormat="1" applyFont="1" applyFill="1" applyBorder="1" applyAlignment="1">
      <alignment horizontal="center" vertical="center" wrapText="1"/>
    </xf>
    <xf numFmtId="164" fontId="8" fillId="5" borderId="10" xfId="1" applyNumberFormat="1" applyFont="1" applyFill="1" applyBorder="1" applyAlignment="1">
      <alignment horizontal="center" vertical="center" wrapText="1"/>
    </xf>
    <xf numFmtId="43" fontId="8" fillId="5" borderId="10" xfId="1" applyFont="1" applyFill="1" applyBorder="1" applyAlignment="1">
      <alignment horizontal="center" vertical="center" wrapText="1"/>
    </xf>
    <xf numFmtId="43" fontId="8" fillId="5" borderId="15" xfId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/>
    </xf>
    <xf numFmtId="43" fontId="8" fillId="7" borderId="7" xfId="1" applyFont="1" applyFill="1" applyBorder="1" applyAlignment="1"/>
    <xf numFmtId="164" fontId="8" fillId="8" borderId="12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vertical="center"/>
    </xf>
    <xf numFmtId="164" fontId="6" fillId="0" borderId="0" xfId="1" applyNumberFormat="1" applyFont="1" applyFill="1" applyAlignment="1"/>
    <xf numFmtId="43" fontId="6" fillId="0" borderId="0" xfId="1" applyFont="1" applyFill="1" applyAlignment="1"/>
    <xf numFmtId="164" fontId="6" fillId="0" borderId="0" xfId="1" applyNumberFormat="1" applyFont="1" applyFill="1" applyAlignment="1">
      <alignment vertical="center"/>
    </xf>
    <xf numFmtId="164" fontId="7" fillId="0" borderId="4" xfId="1" applyNumberFormat="1" applyFont="1" applyFill="1" applyBorder="1" applyAlignment="1"/>
    <xf numFmtId="165" fontId="7" fillId="0" borderId="7" xfId="1" applyNumberFormat="1" applyFont="1" applyFill="1" applyBorder="1" applyAlignment="1">
      <alignment vertical="center"/>
    </xf>
    <xf numFmtId="43" fontId="7" fillId="0" borderId="4" xfId="1" applyFont="1" applyFill="1" applyBorder="1" applyAlignment="1"/>
    <xf numFmtId="43" fontId="7" fillId="0" borderId="5" xfId="1" applyFont="1" applyFill="1" applyBorder="1" applyAlignment="1"/>
    <xf numFmtId="164" fontId="7" fillId="0" borderId="7" xfId="1" applyNumberFormat="1" applyFont="1" applyFill="1" applyBorder="1" applyAlignment="1"/>
    <xf numFmtId="43" fontId="7" fillId="0" borderId="7" xfId="1" applyFont="1" applyFill="1" applyBorder="1" applyAlignment="1"/>
    <xf numFmtId="43" fontId="10" fillId="0" borderId="0" xfId="1" applyFont="1" applyFill="1" applyAlignment="1"/>
    <xf numFmtId="0" fontId="8" fillId="4" borderId="6" xfId="0" applyFont="1" applyFill="1" applyBorder="1" applyAlignment="1">
      <alignment vertical="center"/>
    </xf>
    <xf numFmtId="164" fontId="8" fillId="4" borderId="7" xfId="1" applyNumberFormat="1" applyFont="1" applyFill="1" applyBorder="1" applyAlignment="1"/>
    <xf numFmtId="164" fontId="8" fillId="4" borderId="7" xfId="1" applyNumberFormat="1" applyFont="1" applyFill="1" applyBorder="1" applyAlignment="1">
      <alignment vertical="center"/>
    </xf>
    <xf numFmtId="43" fontId="8" fillId="4" borderId="7" xfId="1" applyFont="1" applyFill="1" applyBorder="1" applyAlignment="1"/>
    <xf numFmtId="43" fontId="9" fillId="0" borderId="7" xfId="1" applyFont="1" applyFill="1" applyBorder="1" applyAlignment="1"/>
    <xf numFmtId="43" fontId="7" fillId="0" borderId="8" xfId="1" applyFont="1" applyFill="1" applyBorder="1" applyAlignment="1"/>
    <xf numFmtId="164" fontId="8" fillId="3" borderId="7" xfId="1" applyNumberFormat="1" applyFont="1" applyFill="1" applyBorder="1" applyAlignment="1"/>
    <xf numFmtId="43" fontId="8" fillId="3" borderId="7" xfId="1" applyFont="1" applyFill="1" applyBorder="1" applyAlignment="1"/>
    <xf numFmtId="43" fontId="8" fillId="3" borderId="8" xfId="1" applyFont="1" applyFill="1" applyBorder="1" applyAlignment="1"/>
    <xf numFmtId="164" fontId="10" fillId="0" borderId="0" xfId="1" applyNumberFormat="1" applyFont="1" applyFill="1" applyAlignment="1"/>
    <xf numFmtId="0" fontId="8" fillId="6" borderId="6" xfId="0" applyFont="1" applyFill="1" applyBorder="1" applyAlignment="1">
      <alignment vertical="center"/>
    </xf>
    <xf numFmtId="164" fontId="8" fillId="6" borderId="7" xfId="1" applyNumberFormat="1" applyFont="1" applyFill="1" applyBorder="1" applyAlignment="1"/>
    <xf numFmtId="164" fontId="8" fillId="6" borderId="7" xfId="1" applyNumberFormat="1" applyFont="1" applyFill="1" applyBorder="1" applyAlignment="1">
      <alignment vertical="center"/>
    </xf>
    <xf numFmtId="43" fontId="8" fillId="6" borderId="7" xfId="1" applyFont="1" applyFill="1" applyBorder="1" applyAlignment="1"/>
    <xf numFmtId="0" fontId="8" fillId="7" borderId="6" xfId="0" applyFont="1" applyFill="1" applyBorder="1" applyAlignment="1">
      <alignment vertical="center"/>
    </xf>
    <xf numFmtId="164" fontId="8" fillId="7" borderId="7" xfId="1" applyNumberFormat="1" applyFont="1" applyFill="1" applyBorder="1" applyAlignment="1"/>
    <xf numFmtId="164" fontId="8" fillId="7" borderId="7" xfId="1" applyNumberFormat="1" applyFont="1" applyFill="1" applyBorder="1" applyAlignment="1">
      <alignment vertical="center"/>
    </xf>
    <xf numFmtId="164" fontId="8" fillId="8" borderId="6" xfId="1" applyNumberFormat="1" applyFont="1" applyFill="1" applyBorder="1" applyAlignment="1">
      <alignment vertical="center"/>
    </xf>
    <xf numFmtId="164" fontId="8" fillId="8" borderId="7" xfId="1" applyNumberFormat="1" applyFont="1" applyFill="1" applyBorder="1" applyAlignment="1">
      <alignment vertical="center"/>
    </xf>
    <xf numFmtId="43" fontId="8" fillId="8" borderId="7" xfId="1" applyFont="1" applyFill="1" applyBorder="1" applyAlignment="1">
      <alignment vertical="center"/>
    </xf>
    <xf numFmtId="0" fontId="4" fillId="0" borderId="0" xfId="0" applyFont="1"/>
    <xf numFmtId="0" fontId="11" fillId="2" borderId="7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43" fontId="5" fillId="0" borderId="16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tabSelected="1" zoomScale="70" zoomScaleNormal="100" zoomScaleSheetLayoutView="70" workbookViewId="0">
      <pane ySplit="2" topLeftCell="A12" activePane="bottomLeft" state="frozen"/>
      <selection activeCell="H1" sqref="H1"/>
      <selection pane="bottomLeft" activeCell="J27" sqref="J27"/>
    </sheetView>
  </sheetViews>
  <sheetFormatPr defaultColWidth="9.140625" defaultRowHeight="21" x14ac:dyDescent="0.35"/>
  <cols>
    <col min="1" max="1" width="17.85546875" style="35" customWidth="1"/>
    <col min="2" max="2" width="16.7109375" style="21" customWidth="1"/>
    <col min="3" max="3" width="65.28515625" style="35" customWidth="1"/>
    <col min="4" max="4" width="17.42578125" style="37" customWidth="1"/>
    <col min="5" max="5" width="20.28515625" style="36" customWidth="1"/>
    <col min="6" max="6" width="21.42578125" style="36" customWidth="1"/>
    <col min="7" max="7" width="20.42578125" style="36" customWidth="1"/>
    <col min="8" max="8" width="22.140625" style="36" customWidth="1"/>
    <col min="9" max="9" width="29.28515625" style="36" customWidth="1"/>
    <col min="10" max="10" width="23.5703125" style="36" bestFit="1" customWidth="1"/>
    <col min="11" max="11" width="9.140625" style="35"/>
    <col min="12" max="12" width="9" style="36" customWidth="1"/>
    <col min="13" max="13" width="19.5703125" style="35" bestFit="1" customWidth="1"/>
    <col min="14" max="14" width="19.85546875" style="35" bestFit="1" customWidth="1"/>
    <col min="15" max="15" width="25" style="35" customWidth="1"/>
    <col min="16" max="16" width="19.5703125" style="35" bestFit="1" customWidth="1"/>
    <col min="17" max="17" width="19" style="35" bestFit="1" customWidth="1"/>
    <col min="18" max="16384" width="9.140625" style="35"/>
  </cols>
  <sheetData>
    <row r="1" spans="1:17" ht="27" thickBot="1" x14ac:dyDescent="0.4">
      <c r="A1" s="14" t="s">
        <v>13</v>
      </c>
      <c r="B1" s="15"/>
      <c r="C1" s="16" t="s">
        <v>44</v>
      </c>
      <c r="D1" s="16"/>
      <c r="E1" s="67" t="s">
        <v>59</v>
      </c>
      <c r="F1" s="67"/>
      <c r="G1" s="67"/>
      <c r="H1" s="67"/>
      <c r="I1" s="67"/>
      <c r="J1" s="68"/>
    </row>
    <row r="2" spans="1:17" s="17" customFormat="1" ht="75.75" customHeight="1" thickBot="1" x14ac:dyDescent="0.25">
      <c r="A2" s="24" t="s">
        <v>31</v>
      </c>
      <c r="B2" s="25" t="s">
        <v>38</v>
      </c>
      <c r="C2" s="26" t="s">
        <v>9</v>
      </c>
      <c r="D2" s="26" t="s">
        <v>33</v>
      </c>
      <c r="E2" s="27" t="s">
        <v>35</v>
      </c>
      <c r="F2" s="27" t="s">
        <v>34</v>
      </c>
      <c r="G2" s="27" t="s">
        <v>36</v>
      </c>
      <c r="H2" s="27" t="s">
        <v>37</v>
      </c>
      <c r="I2" s="27" t="s">
        <v>40</v>
      </c>
      <c r="J2" s="28" t="s">
        <v>10</v>
      </c>
      <c r="L2" s="18"/>
      <c r="M2" s="18"/>
      <c r="N2" s="18"/>
      <c r="O2" s="18"/>
      <c r="P2" s="18"/>
      <c r="Q2" s="18"/>
    </row>
    <row r="3" spans="1:17" ht="32.25" customHeight="1" x14ac:dyDescent="0.35">
      <c r="A3" s="19" t="s">
        <v>14</v>
      </c>
      <c r="B3" s="20">
        <v>111</v>
      </c>
      <c r="C3" s="38" t="s">
        <v>45</v>
      </c>
      <c r="D3" s="39">
        <v>21</v>
      </c>
      <c r="E3" s="40">
        <v>0</v>
      </c>
      <c r="F3" s="40">
        <v>0</v>
      </c>
      <c r="G3" s="40">
        <v>0</v>
      </c>
      <c r="H3" s="40">
        <v>10000</v>
      </c>
      <c r="I3" s="40"/>
      <c r="J3" s="41">
        <f>SUM(E3:I3)</f>
        <v>10000</v>
      </c>
      <c r="M3" s="36"/>
      <c r="N3" s="36"/>
      <c r="O3" s="36"/>
      <c r="P3" s="36"/>
      <c r="Q3" s="36"/>
    </row>
    <row r="4" spans="1:17" ht="32.25" customHeight="1" x14ac:dyDescent="0.35">
      <c r="A4" s="19" t="s">
        <v>15</v>
      </c>
      <c r="B4" s="20">
        <v>133</v>
      </c>
      <c r="C4" s="42" t="s">
        <v>30</v>
      </c>
      <c r="D4" s="39">
        <v>21</v>
      </c>
      <c r="E4" s="40">
        <v>0</v>
      </c>
      <c r="F4" s="40">
        <v>20000</v>
      </c>
      <c r="G4" s="40">
        <v>0</v>
      </c>
      <c r="H4" s="40">
        <v>0</v>
      </c>
      <c r="I4" s="40">
        <f>'Lista e Investimeve Kapitale'!J3</f>
        <v>193000</v>
      </c>
      <c r="J4" s="41">
        <f t="shared" ref="J4:J13" si="0">SUM(E4:I4)</f>
        <v>213000</v>
      </c>
      <c r="M4" s="36"/>
      <c r="N4" s="36"/>
      <c r="O4" s="36"/>
      <c r="P4" s="36"/>
      <c r="Q4" s="36"/>
    </row>
    <row r="5" spans="1:17" ht="32.25" customHeight="1" x14ac:dyDescent="0.35">
      <c r="A5" s="19" t="s">
        <v>50</v>
      </c>
      <c r="B5" s="20">
        <v>411</v>
      </c>
      <c r="C5" s="42" t="s">
        <v>51</v>
      </c>
      <c r="D5" s="39">
        <v>21</v>
      </c>
      <c r="E5" s="40">
        <v>0</v>
      </c>
      <c r="F5" s="40">
        <v>0</v>
      </c>
      <c r="G5" s="40">
        <v>0</v>
      </c>
      <c r="H5" s="40">
        <v>0</v>
      </c>
      <c r="I5" s="40"/>
      <c r="J5" s="41">
        <f t="shared" si="0"/>
        <v>0</v>
      </c>
      <c r="M5" s="36"/>
      <c r="N5" s="36"/>
      <c r="O5" s="36"/>
      <c r="P5" s="36"/>
      <c r="Q5" s="36"/>
    </row>
    <row r="6" spans="1:17" ht="32.25" customHeight="1" x14ac:dyDescent="0.35">
      <c r="A6" s="19" t="s">
        <v>16</v>
      </c>
      <c r="B6" s="20">
        <v>112</v>
      </c>
      <c r="C6" s="42" t="s">
        <v>55</v>
      </c>
      <c r="D6" s="39">
        <v>21</v>
      </c>
      <c r="E6" s="40">
        <v>0</v>
      </c>
      <c r="F6" s="40">
        <v>0</v>
      </c>
      <c r="G6" s="40">
        <v>0</v>
      </c>
      <c r="H6" s="40">
        <v>0</v>
      </c>
      <c r="I6" s="40">
        <f>'Lista e Investimeve Kapitale'!J4</f>
        <v>737076.84</v>
      </c>
      <c r="J6" s="41">
        <f t="shared" si="0"/>
        <v>737076.84</v>
      </c>
      <c r="M6" s="36"/>
      <c r="N6" s="36"/>
      <c r="O6" s="36"/>
      <c r="P6" s="36"/>
      <c r="Q6" s="36"/>
    </row>
    <row r="7" spans="1:17" ht="30" customHeight="1" x14ac:dyDescent="0.35">
      <c r="A7" s="1" t="s">
        <v>17</v>
      </c>
      <c r="B7" s="2">
        <v>451</v>
      </c>
      <c r="C7" s="42" t="s">
        <v>32</v>
      </c>
      <c r="D7" s="39">
        <v>21</v>
      </c>
      <c r="E7" s="43">
        <v>0</v>
      </c>
      <c r="F7" s="43">
        <v>140000</v>
      </c>
      <c r="G7" s="43">
        <v>0</v>
      </c>
      <c r="H7" s="43"/>
      <c r="I7" s="43">
        <f>SUM('Lista e Investimeve Kapitale'!J5:J31)</f>
        <v>1365560.6</v>
      </c>
      <c r="J7" s="41">
        <f t="shared" si="0"/>
        <v>1505560.6</v>
      </c>
      <c r="M7" s="44"/>
      <c r="N7" s="36"/>
      <c r="O7" s="36"/>
      <c r="P7" s="36"/>
      <c r="Q7" s="36"/>
    </row>
    <row r="8" spans="1:17" ht="30" customHeight="1" x14ac:dyDescent="0.35">
      <c r="A8" s="1" t="s">
        <v>52</v>
      </c>
      <c r="B8" s="2">
        <v>320</v>
      </c>
      <c r="C8" s="42" t="s">
        <v>53</v>
      </c>
      <c r="D8" s="39">
        <v>21</v>
      </c>
      <c r="E8" s="43">
        <v>0</v>
      </c>
      <c r="F8" s="43">
        <v>30000</v>
      </c>
      <c r="G8" s="43">
        <v>0</v>
      </c>
      <c r="H8" s="43">
        <v>0</v>
      </c>
      <c r="I8" s="43"/>
      <c r="J8" s="41">
        <f t="shared" si="0"/>
        <v>30000</v>
      </c>
      <c r="M8" s="44"/>
      <c r="N8" s="36"/>
      <c r="O8" s="36"/>
      <c r="P8" s="36"/>
      <c r="Q8" s="36"/>
    </row>
    <row r="9" spans="1:17" ht="30" customHeight="1" x14ac:dyDescent="0.35">
      <c r="A9" s="1" t="s">
        <v>18</v>
      </c>
      <c r="B9" s="2">
        <v>1090</v>
      </c>
      <c r="C9" s="42" t="s">
        <v>8</v>
      </c>
      <c r="D9" s="39">
        <v>21</v>
      </c>
      <c r="E9" s="43">
        <v>0</v>
      </c>
      <c r="F9" s="43">
        <v>0</v>
      </c>
      <c r="G9" s="43">
        <v>0</v>
      </c>
      <c r="H9" s="43"/>
      <c r="I9" s="43"/>
      <c r="J9" s="41">
        <f t="shared" si="0"/>
        <v>0</v>
      </c>
      <c r="M9" s="44"/>
      <c r="N9" s="36"/>
      <c r="O9" s="36"/>
      <c r="P9" s="36"/>
      <c r="Q9" s="36"/>
    </row>
    <row r="10" spans="1:17" ht="30" customHeight="1" x14ac:dyDescent="0.35">
      <c r="A10" s="1" t="s">
        <v>19</v>
      </c>
      <c r="B10" s="2">
        <v>421</v>
      </c>
      <c r="C10" s="42" t="s">
        <v>1</v>
      </c>
      <c r="D10" s="39">
        <v>21</v>
      </c>
      <c r="E10" s="43">
        <v>0</v>
      </c>
      <c r="F10" s="43">
        <v>0</v>
      </c>
      <c r="G10" s="43">
        <v>0</v>
      </c>
      <c r="H10" s="43">
        <v>45000</v>
      </c>
      <c r="I10" s="43">
        <f>SUM('Lista e Investimeve Kapitale'!J37:J38)</f>
        <v>88792</v>
      </c>
      <c r="J10" s="41">
        <f t="shared" si="0"/>
        <v>133792</v>
      </c>
      <c r="M10" s="44"/>
      <c r="N10" s="36"/>
      <c r="O10" s="36"/>
      <c r="P10" s="36"/>
      <c r="Q10" s="36"/>
    </row>
    <row r="11" spans="1:17" ht="30" customHeight="1" x14ac:dyDescent="0.35">
      <c r="A11" s="1" t="s">
        <v>20</v>
      </c>
      <c r="B11" s="2">
        <v>411</v>
      </c>
      <c r="C11" s="42" t="s">
        <v>11</v>
      </c>
      <c r="D11" s="39">
        <v>21</v>
      </c>
      <c r="E11" s="43">
        <v>0</v>
      </c>
      <c r="F11" s="43">
        <v>0</v>
      </c>
      <c r="G11" s="43">
        <v>0</v>
      </c>
      <c r="H11" s="43"/>
      <c r="I11" s="43">
        <f>SUM('Lista e Investimeve Kapitale'!J32:J33)</f>
        <v>44944.98</v>
      </c>
      <c r="J11" s="41">
        <f t="shared" si="0"/>
        <v>44944.98</v>
      </c>
      <c r="M11" s="44"/>
      <c r="N11" s="36"/>
      <c r="O11" s="36"/>
      <c r="P11" s="36"/>
      <c r="Q11" s="36"/>
    </row>
    <row r="12" spans="1:17" ht="30" customHeight="1" x14ac:dyDescent="0.35">
      <c r="A12" s="1" t="s">
        <v>21</v>
      </c>
      <c r="B12" s="2">
        <v>610</v>
      </c>
      <c r="C12" s="42" t="s">
        <v>2</v>
      </c>
      <c r="D12" s="39">
        <v>21</v>
      </c>
      <c r="E12" s="43">
        <v>0</v>
      </c>
      <c r="F12" s="43">
        <v>0</v>
      </c>
      <c r="G12" s="43">
        <v>0</v>
      </c>
      <c r="H12" s="43">
        <v>0</v>
      </c>
      <c r="I12" s="43">
        <f>'Lista e Investimeve Kapitale'!J36</f>
        <v>20000</v>
      </c>
      <c r="J12" s="41">
        <f t="shared" si="0"/>
        <v>20000</v>
      </c>
      <c r="M12" s="44"/>
      <c r="N12" s="36"/>
      <c r="O12" s="36"/>
      <c r="P12" s="36"/>
      <c r="Q12" s="36"/>
    </row>
    <row r="13" spans="1:17" ht="30" customHeight="1" x14ac:dyDescent="0.35">
      <c r="A13" s="1" t="s">
        <v>22</v>
      </c>
      <c r="B13" s="2">
        <v>620</v>
      </c>
      <c r="C13" s="42" t="s">
        <v>54</v>
      </c>
      <c r="D13" s="39">
        <v>21</v>
      </c>
      <c r="E13" s="43">
        <v>0</v>
      </c>
      <c r="F13" s="43">
        <v>0</v>
      </c>
      <c r="G13" s="43">
        <v>0</v>
      </c>
      <c r="H13" s="43">
        <v>0</v>
      </c>
      <c r="I13" s="43">
        <f>'Lista e Investimeve Kapitale'!J35</f>
        <v>20000</v>
      </c>
      <c r="J13" s="41">
        <f t="shared" si="0"/>
        <v>20000</v>
      </c>
      <c r="M13" s="44"/>
      <c r="N13" s="36"/>
      <c r="O13" s="36"/>
      <c r="P13" s="36"/>
      <c r="Q13" s="36"/>
    </row>
    <row r="14" spans="1:17" ht="30" customHeight="1" x14ac:dyDescent="0.35">
      <c r="A14" s="45">
        <v>730</v>
      </c>
      <c r="B14" s="23"/>
      <c r="C14" s="46" t="s">
        <v>29</v>
      </c>
      <c r="D14" s="47"/>
      <c r="E14" s="48">
        <f t="shared" ref="E14:J14" si="1">SUM(E15:E16)</f>
        <v>0</v>
      </c>
      <c r="F14" s="48">
        <f t="shared" si="1"/>
        <v>0</v>
      </c>
      <c r="G14" s="48">
        <f t="shared" si="1"/>
        <v>0</v>
      </c>
      <c r="H14" s="48">
        <f t="shared" si="1"/>
        <v>15000</v>
      </c>
      <c r="I14" s="48">
        <f t="shared" si="1"/>
        <v>0</v>
      </c>
      <c r="J14" s="48">
        <f t="shared" si="1"/>
        <v>15000</v>
      </c>
      <c r="M14" s="36"/>
      <c r="N14" s="36"/>
      <c r="O14" s="36"/>
      <c r="P14" s="36"/>
      <c r="Q14" s="36"/>
    </row>
    <row r="15" spans="1:17" ht="30" customHeight="1" x14ac:dyDescent="0.35">
      <c r="A15" s="1" t="s">
        <v>46</v>
      </c>
      <c r="B15" s="2">
        <v>760</v>
      </c>
      <c r="C15" s="42" t="s">
        <v>47</v>
      </c>
      <c r="D15" s="39">
        <v>21</v>
      </c>
      <c r="E15" s="49">
        <v>0</v>
      </c>
      <c r="F15" s="49">
        <v>0</v>
      </c>
      <c r="G15" s="49">
        <v>0</v>
      </c>
      <c r="H15" s="49">
        <v>0</v>
      </c>
      <c r="I15" s="49"/>
      <c r="J15" s="50">
        <f>SUM(E15:I15)</f>
        <v>0</v>
      </c>
      <c r="M15" s="36"/>
      <c r="N15" s="36"/>
      <c r="O15" s="36"/>
      <c r="P15" s="36"/>
      <c r="Q15" s="36"/>
    </row>
    <row r="16" spans="1:17" ht="30" customHeight="1" x14ac:dyDescent="0.35">
      <c r="A16" s="1" t="s">
        <v>23</v>
      </c>
      <c r="B16" s="2">
        <v>721</v>
      </c>
      <c r="C16" s="42" t="s">
        <v>3</v>
      </c>
      <c r="D16" s="39">
        <v>21</v>
      </c>
      <c r="E16" s="49">
        <v>0</v>
      </c>
      <c r="F16" s="49"/>
      <c r="G16" s="49">
        <v>0</v>
      </c>
      <c r="H16" s="49">
        <v>15000</v>
      </c>
      <c r="I16" s="49"/>
      <c r="J16" s="50">
        <f>SUM(E16:I16)</f>
        <v>15000</v>
      </c>
      <c r="M16" s="36"/>
      <c r="N16" s="36"/>
      <c r="O16" s="36"/>
      <c r="P16" s="36"/>
      <c r="Q16" s="36"/>
    </row>
    <row r="17" spans="1:17" s="54" customFormat="1" ht="30" customHeight="1" x14ac:dyDescent="0.35">
      <c r="A17" s="30" t="s">
        <v>24</v>
      </c>
      <c r="B17" s="22">
        <v>1040</v>
      </c>
      <c r="C17" s="51" t="s">
        <v>0</v>
      </c>
      <c r="D17" s="34">
        <v>21</v>
      </c>
      <c r="E17" s="52">
        <v>0</v>
      </c>
      <c r="F17" s="52">
        <v>0</v>
      </c>
      <c r="G17" s="52">
        <v>0</v>
      </c>
      <c r="H17" s="52"/>
      <c r="I17" s="52">
        <f>'Lista e Investimeve Kapitale'!J34</f>
        <v>90000</v>
      </c>
      <c r="J17" s="53">
        <f>SUM(E17:I17)</f>
        <v>90000</v>
      </c>
      <c r="L17" s="44"/>
      <c r="M17" s="44"/>
      <c r="N17" s="44"/>
      <c r="O17" s="44"/>
      <c r="P17" s="44"/>
      <c r="Q17" s="44"/>
    </row>
    <row r="18" spans="1:17" s="54" customFormat="1" ht="30" customHeight="1" x14ac:dyDescent="0.35">
      <c r="A18" s="55">
        <v>850</v>
      </c>
      <c r="B18" s="29"/>
      <c r="C18" s="56" t="s">
        <v>43</v>
      </c>
      <c r="D18" s="57"/>
      <c r="E18" s="58">
        <f t="shared" ref="E18:J18" si="2">E20+E19+E21</f>
        <v>0</v>
      </c>
      <c r="F18" s="58">
        <f t="shared" si="2"/>
        <v>0</v>
      </c>
      <c r="G18" s="58">
        <f t="shared" si="2"/>
        <v>0</v>
      </c>
      <c r="H18" s="58">
        <f t="shared" si="2"/>
        <v>50000</v>
      </c>
      <c r="I18" s="58">
        <f t="shared" si="2"/>
        <v>333898</v>
      </c>
      <c r="J18" s="58">
        <f t="shared" si="2"/>
        <v>383898</v>
      </c>
      <c r="L18" s="44"/>
      <c r="M18" s="44"/>
      <c r="N18" s="44"/>
      <c r="O18" s="44"/>
      <c r="P18" s="44"/>
      <c r="Q18" s="44"/>
    </row>
    <row r="19" spans="1:17" s="54" customFormat="1" ht="30" customHeight="1" x14ac:dyDescent="0.35">
      <c r="A19" s="1" t="s">
        <v>48</v>
      </c>
      <c r="B19" s="2">
        <v>820</v>
      </c>
      <c r="C19" s="42" t="s">
        <v>49</v>
      </c>
      <c r="D19" s="39">
        <v>21</v>
      </c>
      <c r="E19" s="43">
        <v>0</v>
      </c>
      <c r="F19" s="43"/>
      <c r="G19" s="43">
        <v>0</v>
      </c>
      <c r="H19" s="43">
        <v>50000</v>
      </c>
      <c r="I19" s="43">
        <f>SUM('Lista e Investimeve Kapitale'!J39:J41)</f>
        <v>333898</v>
      </c>
      <c r="J19" s="50">
        <f>SUM(E19:I19)</f>
        <v>383898</v>
      </c>
      <c r="L19" s="44"/>
      <c r="M19" s="44"/>
      <c r="N19" s="44"/>
      <c r="O19" s="44"/>
      <c r="P19" s="44"/>
      <c r="Q19" s="44"/>
    </row>
    <row r="20" spans="1:17" s="54" customFormat="1" ht="30" customHeight="1" x14ac:dyDescent="0.35">
      <c r="A20" s="1" t="s">
        <v>41</v>
      </c>
      <c r="B20" s="2">
        <v>810</v>
      </c>
      <c r="C20" s="42" t="s">
        <v>42</v>
      </c>
      <c r="D20" s="39">
        <v>21</v>
      </c>
      <c r="E20" s="43">
        <v>0</v>
      </c>
      <c r="F20" s="43">
        <v>0</v>
      </c>
      <c r="G20" s="43">
        <v>0</v>
      </c>
      <c r="H20" s="43"/>
      <c r="I20" s="43"/>
      <c r="J20" s="50">
        <f>SUM(E20:I20)</f>
        <v>0</v>
      </c>
      <c r="L20" s="44"/>
      <c r="M20" s="44"/>
      <c r="N20" s="44"/>
      <c r="O20" s="44"/>
      <c r="P20" s="44"/>
      <c r="Q20" s="44"/>
    </row>
    <row r="21" spans="1:17" s="54" customFormat="1" ht="30" customHeight="1" x14ac:dyDescent="0.35">
      <c r="A21" s="1" t="s">
        <v>57</v>
      </c>
      <c r="B21" s="2">
        <v>820</v>
      </c>
      <c r="C21" s="42" t="s">
        <v>56</v>
      </c>
      <c r="D21" s="39">
        <v>21</v>
      </c>
      <c r="E21" s="43">
        <v>0</v>
      </c>
      <c r="F21" s="43">
        <v>0</v>
      </c>
      <c r="G21" s="43">
        <v>0</v>
      </c>
      <c r="H21" s="43">
        <v>0</v>
      </c>
      <c r="I21" s="43"/>
      <c r="J21" s="50">
        <f>SUM(E21:I21)</f>
        <v>0</v>
      </c>
      <c r="L21" s="44"/>
      <c r="M21" s="44"/>
      <c r="N21" s="44"/>
      <c r="O21" s="44"/>
      <c r="P21" s="44"/>
      <c r="Q21" s="44"/>
    </row>
    <row r="22" spans="1:17" ht="30" customHeight="1" x14ac:dyDescent="0.35">
      <c r="A22" s="59">
        <v>920</v>
      </c>
      <c r="B22" s="31"/>
      <c r="C22" s="60" t="s">
        <v>12</v>
      </c>
      <c r="D22" s="61"/>
      <c r="E22" s="32">
        <f t="shared" ref="E22:J22" si="3">SUM(E23:E26)</f>
        <v>0</v>
      </c>
      <c r="F22" s="32">
        <f t="shared" si="3"/>
        <v>10347.630000000001</v>
      </c>
      <c r="G22" s="32">
        <f t="shared" si="3"/>
        <v>40904.75</v>
      </c>
      <c r="H22" s="32">
        <f t="shared" si="3"/>
        <v>10000</v>
      </c>
      <c r="I22" s="32">
        <f t="shared" si="3"/>
        <v>154002.5</v>
      </c>
      <c r="J22" s="32">
        <f t="shared" si="3"/>
        <v>215254.88</v>
      </c>
      <c r="M22" s="36"/>
      <c r="N22" s="36"/>
      <c r="O22" s="36"/>
      <c r="P22" s="36"/>
      <c r="Q22" s="36"/>
    </row>
    <row r="23" spans="1:17" ht="30" customHeight="1" x14ac:dyDescent="0.35">
      <c r="A23" s="1" t="s">
        <v>25</v>
      </c>
      <c r="B23" s="2">
        <v>980</v>
      </c>
      <c r="C23" s="42" t="s">
        <v>4</v>
      </c>
      <c r="D23" s="39">
        <v>21</v>
      </c>
      <c r="E23" s="49">
        <v>0</v>
      </c>
      <c r="F23" s="49">
        <v>0</v>
      </c>
      <c r="G23" s="49">
        <v>0</v>
      </c>
      <c r="H23" s="49">
        <v>10000</v>
      </c>
      <c r="I23" s="49">
        <f>SUM('Lista e Investimeve Kapitale'!J42:J44)</f>
        <v>154002.5</v>
      </c>
      <c r="J23" s="50">
        <f>SUM(E23:I23)</f>
        <v>164002.5</v>
      </c>
      <c r="M23" s="36"/>
      <c r="N23" s="36"/>
      <c r="O23" s="36"/>
      <c r="P23" s="36"/>
      <c r="Q23" s="36"/>
    </row>
    <row r="24" spans="1:17" ht="30" customHeight="1" x14ac:dyDescent="0.35">
      <c r="A24" s="1" t="s">
        <v>26</v>
      </c>
      <c r="B24" s="2">
        <v>911</v>
      </c>
      <c r="C24" s="42" t="s">
        <v>5</v>
      </c>
      <c r="D24" s="39">
        <v>21</v>
      </c>
      <c r="E24" s="49">
        <v>0</v>
      </c>
      <c r="F24" s="49">
        <v>3973.93</v>
      </c>
      <c r="G24" s="49">
        <v>8564.9399999999987</v>
      </c>
      <c r="H24" s="49">
        <v>0</v>
      </c>
      <c r="I24" s="49"/>
      <c r="J24" s="50">
        <f>SUM(E24:I24)</f>
        <v>12538.869999999999</v>
      </c>
      <c r="M24" s="36"/>
      <c r="N24" s="36"/>
      <c r="O24" s="36"/>
      <c r="P24" s="36"/>
      <c r="Q24" s="36"/>
    </row>
    <row r="25" spans="1:17" ht="30" customHeight="1" x14ac:dyDescent="0.35">
      <c r="A25" s="1" t="s">
        <v>28</v>
      </c>
      <c r="B25" s="2">
        <v>912</v>
      </c>
      <c r="C25" s="42" t="s">
        <v>6</v>
      </c>
      <c r="D25" s="39">
        <v>21</v>
      </c>
      <c r="E25" s="49">
        <v>0</v>
      </c>
      <c r="F25" s="49">
        <v>1860.6399999999999</v>
      </c>
      <c r="G25" s="49">
        <v>0</v>
      </c>
      <c r="H25" s="49">
        <v>0</v>
      </c>
      <c r="I25" s="49"/>
      <c r="J25" s="50">
        <f>SUM(E25:I25)</f>
        <v>1860.6399999999999</v>
      </c>
      <c r="M25" s="36"/>
      <c r="N25" s="36"/>
      <c r="O25" s="36"/>
      <c r="P25" s="36"/>
      <c r="Q25" s="36"/>
    </row>
    <row r="26" spans="1:17" ht="30" customHeight="1" x14ac:dyDescent="0.35">
      <c r="A26" s="1" t="s">
        <v>27</v>
      </c>
      <c r="B26" s="2">
        <v>922</v>
      </c>
      <c r="C26" s="42" t="s">
        <v>7</v>
      </c>
      <c r="D26" s="39">
        <v>21</v>
      </c>
      <c r="E26" s="49">
        <v>0</v>
      </c>
      <c r="F26" s="49">
        <v>4513.0600000000004</v>
      </c>
      <c r="G26" s="49">
        <v>32339.81</v>
      </c>
      <c r="H26" s="49">
        <v>0</v>
      </c>
      <c r="I26" s="49"/>
      <c r="J26" s="50">
        <f>SUM(E26:I26)</f>
        <v>36852.870000000003</v>
      </c>
      <c r="M26" s="36"/>
      <c r="N26" s="36"/>
      <c r="O26" s="44"/>
      <c r="P26" s="36"/>
      <c r="Q26" s="36"/>
    </row>
    <row r="27" spans="1:17" ht="39" customHeight="1" x14ac:dyDescent="0.35">
      <c r="A27" s="62"/>
      <c r="B27" s="33"/>
      <c r="C27" s="63" t="s">
        <v>58</v>
      </c>
      <c r="D27" s="63"/>
      <c r="E27" s="64">
        <f t="shared" ref="E27:J27" si="4">E3+E7+E9+E10+E11+E12+E14+E17+E18+E22+E4+E5+E8+E13+E6</f>
        <v>0</v>
      </c>
      <c r="F27" s="64">
        <f t="shared" si="4"/>
        <v>200347.63</v>
      </c>
      <c r="G27" s="64">
        <f t="shared" si="4"/>
        <v>40904.75</v>
      </c>
      <c r="H27" s="64">
        <f t="shared" si="4"/>
        <v>130000</v>
      </c>
      <c r="I27" s="64">
        <f t="shared" si="4"/>
        <v>3047274.92</v>
      </c>
      <c r="J27" s="64">
        <f t="shared" si="4"/>
        <v>3418527.3</v>
      </c>
      <c r="M27" s="36"/>
      <c r="N27" s="36"/>
      <c r="O27" s="36"/>
      <c r="P27" s="36"/>
      <c r="Q27" s="36"/>
    </row>
    <row r="28" spans="1:17" x14ac:dyDescent="0.35">
      <c r="M28" s="36"/>
      <c r="N28" s="36"/>
      <c r="O28" s="36"/>
      <c r="P28" s="36"/>
      <c r="Q28" s="36"/>
    </row>
    <row r="29" spans="1:17" x14ac:dyDescent="0.35">
      <c r="M29" s="36"/>
      <c r="N29" s="36"/>
      <c r="O29" s="36"/>
      <c r="P29" s="36"/>
      <c r="Q29" s="36"/>
    </row>
    <row r="30" spans="1:17" x14ac:dyDescent="0.35">
      <c r="M30" s="36"/>
      <c r="N30" s="36"/>
      <c r="O30" s="36"/>
      <c r="P30" s="36"/>
      <c r="Q30" s="36"/>
    </row>
    <row r="31" spans="1:17" x14ac:dyDescent="0.35">
      <c r="A31" s="35" t="s">
        <v>39</v>
      </c>
      <c r="C31" s="35" t="s">
        <v>125</v>
      </c>
      <c r="D31" s="35"/>
      <c r="E31" s="35"/>
      <c r="F31" s="35"/>
      <c r="G31" s="69"/>
      <c r="H31" s="69"/>
      <c r="I31" s="69"/>
      <c r="L31" s="35"/>
    </row>
    <row r="32" spans="1:17" x14ac:dyDescent="0.35">
      <c r="C32" s="35" t="s">
        <v>126</v>
      </c>
    </row>
  </sheetData>
  <mergeCells count="2">
    <mergeCell ref="E1:J1"/>
    <mergeCell ref="G31:I31"/>
  </mergeCells>
  <phoneticPr fontId="2" type="noConversion"/>
  <pageMargins left="0.2" right="0.24" top="0.39" bottom="0.45" header="0.43" footer="0.46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opLeftCell="A13" zoomScale="80" zoomScaleNormal="80" workbookViewId="0">
      <selection activeCell="G44" sqref="G44"/>
    </sheetView>
  </sheetViews>
  <sheetFormatPr defaultColWidth="9.140625" defaultRowHeight="15" x14ac:dyDescent="0.2"/>
  <cols>
    <col min="1" max="1" width="28" style="3" customWidth="1"/>
    <col min="2" max="2" width="12.28515625" style="3" customWidth="1"/>
    <col min="3" max="3" width="11.5703125" style="3" customWidth="1"/>
    <col min="4" max="4" width="6.42578125" style="3" customWidth="1"/>
    <col min="5" max="5" width="7" style="3" customWidth="1"/>
    <col min="6" max="6" width="9.5703125" style="3" customWidth="1"/>
    <col min="7" max="7" width="27.7109375" style="3" customWidth="1"/>
    <col min="8" max="8" width="9" style="3" customWidth="1"/>
    <col min="9" max="9" width="82.28515625" style="3" customWidth="1"/>
    <col min="10" max="10" width="16.5703125" style="3" bestFit="1" customWidth="1"/>
    <col min="11" max="16384" width="9.140625" style="3"/>
  </cols>
  <sheetData>
    <row r="1" spans="1:10" x14ac:dyDescent="0.2">
      <c r="A1" s="8" t="s">
        <v>99</v>
      </c>
      <c r="B1" s="8"/>
      <c r="C1" s="8"/>
      <c r="D1" s="8"/>
      <c r="E1" s="8"/>
      <c r="F1" s="8"/>
      <c r="G1" s="8"/>
      <c r="H1" s="8"/>
      <c r="I1" s="8"/>
      <c r="J1" s="8"/>
    </row>
    <row r="2" spans="1:10" ht="75" x14ac:dyDescent="0.2">
      <c r="A2" s="4" t="s">
        <v>60</v>
      </c>
      <c r="B2" s="5" t="s">
        <v>61</v>
      </c>
      <c r="C2" s="5" t="s">
        <v>62</v>
      </c>
      <c r="D2" s="5" t="s">
        <v>63</v>
      </c>
      <c r="E2" s="5" t="s">
        <v>64</v>
      </c>
      <c r="F2" s="5" t="s">
        <v>65</v>
      </c>
      <c r="G2" s="5" t="s">
        <v>66</v>
      </c>
      <c r="H2" s="6" t="s">
        <v>67</v>
      </c>
      <c r="I2" s="66" t="s">
        <v>68</v>
      </c>
      <c r="J2" s="7" t="s">
        <v>69</v>
      </c>
    </row>
    <row r="3" spans="1:10" x14ac:dyDescent="0.2">
      <c r="A3" s="8" t="s">
        <v>73</v>
      </c>
      <c r="B3" s="9">
        <v>16316</v>
      </c>
      <c r="C3" s="9">
        <v>133</v>
      </c>
      <c r="D3" s="9">
        <v>22</v>
      </c>
      <c r="E3" s="9">
        <v>30</v>
      </c>
      <c r="F3" s="9">
        <v>31610</v>
      </c>
      <c r="G3" s="9" t="s">
        <v>74</v>
      </c>
      <c r="H3" s="8">
        <v>51744</v>
      </c>
      <c r="I3" s="8" t="s">
        <v>75</v>
      </c>
      <c r="J3" s="10">
        <v>193000</v>
      </c>
    </row>
    <row r="4" spans="1:10" x14ac:dyDescent="0.2">
      <c r="A4" s="8" t="s">
        <v>70</v>
      </c>
      <c r="B4" s="9">
        <v>17516</v>
      </c>
      <c r="C4" s="9">
        <v>112</v>
      </c>
      <c r="D4" s="9">
        <v>22</v>
      </c>
      <c r="E4" s="9">
        <v>30</v>
      </c>
      <c r="F4" s="9">
        <v>31230</v>
      </c>
      <c r="G4" s="9" t="s">
        <v>71</v>
      </c>
      <c r="H4" s="8">
        <v>41023</v>
      </c>
      <c r="I4" s="8" t="s">
        <v>72</v>
      </c>
      <c r="J4" s="10">
        <f>757076.84-20000</f>
        <v>737076.84</v>
      </c>
    </row>
    <row r="5" spans="1:10" x14ac:dyDescent="0.2">
      <c r="A5" s="8" t="s">
        <v>76</v>
      </c>
      <c r="B5" s="9">
        <v>18016</v>
      </c>
      <c r="C5" s="9">
        <v>451</v>
      </c>
      <c r="D5" s="9">
        <v>22</v>
      </c>
      <c r="E5" s="9">
        <v>30</v>
      </c>
      <c r="F5" s="9">
        <v>31230</v>
      </c>
      <c r="G5" s="9" t="s">
        <v>71</v>
      </c>
      <c r="H5" s="8">
        <v>47985</v>
      </c>
      <c r="I5" s="8" t="s">
        <v>100</v>
      </c>
      <c r="J5" s="10">
        <v>299</v>
      </c>
    </row>
    <row r="6" spans="1:10" x14ac:dyDescent="0.2">
      <c r="A6" s="8" t="s">
        <v>76</v>
      </c>
      <c r="B6" s="9">
        <v>18016</v>
      </c>
      <c r="C6" s="9">
        <v>451</v>
      </c>
      <c r="D6" s="9">
        <v>22</v>
      </c>
      <c r="E6" s="9">
        <v>30</v>
      </c>
      <c r="F6" s="9">
        <v>31230</v>
      </c>
      <c r="G6" s="9" t="s">
        <v>71</v>
      </c>
      <c r="H6" s="8">
        <v>48086</v>
      </c>
      <c r="I6" s="8" t="s">
        <v>111</v>
      </c>
      <c r="J6" s="10">
        <v>27981</v>
      </c>
    </row>
    <row r="7" spans="1:10" x14ac:dyDescent="0.2">
      <c r="A7" s="8" t="s">
        <v>76</v>
      </c>
      <c r="B7" s="9">
        <v>18016</v>
      </c>
      <c r="C7" s="9">
        <v>451</v>
      </c>
      <c r="D7" s="9">
        <v>22</v>
      </c>
      <c r="E7" s="9">
        <v>30</v>
      </c>
      <c r="F7" s="9">
        <v>31230</v>
      </c>
      <c r="G7" s="9" t="s">
        <v>71</v>
      </c>
      <c r="H7" s="8">
        <v>50684</v>
      </c>
      <c r="I7" s="8" t="s">
        <v>101</v>
      </c>
      <c r="J7" s="10">
        <v>120000</v>
      </c>
    </row>
    <row r="8" spans="1:10" x14ac:dyDescent="0.2">
      <c r="A8" s="8" t="s">
        <v>76</v>
      </c>
      <c r="B8" s="9">
        <v>18016</v>
      </c>
      <c r="C8" s="9">
        <v>451</v>
      </c>
      <c r="D8" s="9">
        <v>22</v>
      </c>
      <c r="E8" s="9">
        <v>30</v>
      </c>
      <c r="F8" s="9">
        <v>31230</v>
      </c>
      <c r="G8" s="9" t="s">
        <v>114</v>
      </c>
      <c r="H8" s="8">
        <v>50686</v>
      </c>
      <c r="I8" s="8" t="s">
        <v>102</v>
      </c>
      <c r="J8" s="10">
        <v>45714</v>
      </c>
    </row>
    <row r="9" spans="1:10" x14ac:dyDescent="0.2">
      <c r="A9" s="8" t="s">
        <v>76</v>
      </c>
      <c r="B9" s="9">
        <v>18016</v>
      </c>
      <c r="C9" s="9">
        <v>451</v>
      </c>
      <c r="D9" s="9">
        <v>22</v>
      </c>
      <c r="E9" s="9">
        <v>30</v>
      </c>
      <c r="F9" s="9">
        <v>31230</v>
      </c>
      <c r="G9" s="9" t="s">
        <v>71</v>
      </c>
      <c r="H9" s="8">
        <v>52603</v>
      </c>
      <c r="I9" s="8" t="s">
        <v>84</v>
      </c>
      <c r="J9" s="10">
        <v>100000</v>
      </c>
    </row>
    <row r="10" spans="1:10" x14ac:dyDescent="0.2">
      <c r="A10" s="8" t="s">
        <v>76</v>
      </c>
      <c r="B10" s="9">
        <v>18016</v>
      </c>
      <c r="C10" s="9">
        <v>451</v>
      </c>
      <c r="D10" s="9">
        <v>22</v>
      </c>
      <c r="E10" s="9">
        <v>30</v>
      </c>
      <c r="F10" s="9">
        <v>31230</v>
      </c>
      <c r="G10" s="9" t="s">
        <v>71</v>
      </c>
      <c r="H10" s="8">
        <v>50689</v>
      </c>
      <c r="I10" s="8" t="s">
        <v>103</v>
      </c>
      <c r="J10" s="10">
        <v>22511</v>
      </c>
    </row>
    <row r="11" spans="1:10" x14ac:dyDescent="0.2">
      <c r="A11" s="8" t="s">
        <v>76</v>
      </c>
      <c r="B11" s="9">
        <v>18016</v>
      </c>
      <c r="C11" s="9">
        <v>451</v>
      </c>
      <c r="D11" s="9">
        <v>22</v>
      </c>
      <c r="E11" s="9">
        <v>30</v>
      </c>
      <c r="F11" s="9">
        <v>31230</v>
      </c>
      <c r="G11" s="9" t="s">
        <v>71</v>
      </c>
      <c r="H11" s="8">
        <v>50690</v>
      </c>
      <c r="I11" s="8" t="s">
        <v>104</v>
      </c>
      <c r="J11" s="10">
        <v>53000</v>
      </c>
    </row>
    <row r="12" spans="1:10" x14ac:dyDescent="0.2">
      <c r="A12" s="8" t="s">
        <v>76</v>
      </c>
      <c r="B12" s="9">
        <v>18016</v>
      </c>
      <c r="C12" s="9">
        <v>451</v>
      </c>
      <c r="D12" s="9">
        <v>22</v>
      </c>
      <c r="E12" s="9">
        <v>30</v>
      </c>
      <c r="F12" s="9">
        <v>31230</v>
      </c>
      <c r="G12" s="9" t="s">
        <v>71</v>
      </c>
      <c r="H12" s="8">
        <v>50691</v>
      </c>
      <c r="I12" s="8" t="s">
        <v>112</v>
      </c>
      <c r="J12" s="10">
        <v>22181</v>
      </c>
    </row>
    <row r="13" spans="1:10" x14ac:dyDescent="0.2">
      <c r="A13" s="8" t="s">
        <v>76</v>
      </c>
      <c r="B13" s="9">
        <v>18016</v>
      </c>
      <c r="C13" s="9">
        <v>451</v>
      </c>
      <c r="D13" s="9">
        <v>22</v>
      </c>
      <c r="E13" s="9">
        <v>30</v>
      </c>
      <c r="F13" s="9">
        <v>31230</v>
      </c>
      <c r="G13" s="9" t="s">
        <v>71</v>
      </c>
      <c r="H13" s="8">
        <v>50695</v>
      </c>
      <c r="I13" s="8" t="s">
        <v>105</v>
      </c>
      <c r="J13" s="10">
        <v>38000</v>
      </c>
    </row>
    <row r="14" spans="1:10" x14ac:dyDescent="0.2">
      <c r="A14" s="8" t="s">
        <v>76</v>
      </c>
      <c r="B14" s="9">
        <v>18016</v>
      </c>
      <c r="C14" s="9">
        <v>451</v>
      </c>
      <c r="D14" s="9">
        <v>22</v>
      </c>
      <c r="E14" s="9">
        <v>30</v>
      </c>
      <c r="F14" s="9">
        <v>31230</v>
      </c>
      <c r="G14" s="9" t="s">
        <v>71</v>
      </c>
      <c r="H14" s="8">
        <v>50736</v>
      </c>
      <c r="I14" s="8" t="s">
        <v>106</v>
      </c>
      <c r="J14" s="10">
        <v>65100</v>
      </c>
    </row>
    <row r="15" spans="1:10" x14ac:dyDescent="0.2">
      <c r="A15" s="8" t="s">
        <v>76</v>
      </c>
      <c r="B15" s="9">
        <v>18016</v>
      </c>
      <c r="C15" s="9">
        <v>451</v>
      </c>
      <c r="D15" s="9">
        <v>22</v>
      </c>
      <c r="E15" s="9">
        <v>30</v>
      </c>
      <c r="F15" s="9">
        <v>31230</v>
      </c>
      <c r="G15" s="9" t="s">
        <v>71</v>
      </c>
      <c r="H15" s="8">
        <v>50747</v>
      </c>
      <c r="I15" s="8" t="s">
        <v>107</v>
      </c>
      <c r="J15" s="10">
        <v>21920</v>
      </c>
    </row>
    <row r="16" spans="1:10" x14ac:dyDescent="0.2">
      <c r="A16" s="8" t="s">
        <v>76</v>
      </c>
      <c r="B16" s="9">
        <v>18016</v>
      </c>
      <c r="C16" s="9">
        <v>451</v>
      </c>
      <c r="D16" s="9">
        <v>22</v>
      </c>
      <c r="E16" s="9">
        <v>30</v>
      </c>
      <c r="F16" s="9">
        <v>31230</v>
      </c>
      <c r="G16" s="9" t="s">
        <v>71</v>
      </c>
      <c r="H16" s="8">
        <v>51749</v>
      </c>
      <c r="I16" s="8" t="s">
        <v>108</v>
      </c>
      <c r="J16" s="10">
        <v>125000</v>
      </c>
    </row>
    <row r="17" spans="1:10" x14ac:dyDescent="0.2">
      <c r="A17" s="8" t="s">
        <v>76</v>
      </c>
      <c r="B17" s="9">
        <v>18016</v>
      </c>
      <c r="C17" s="9">
        <v>451</v>
      </c>
      <c r="D17" s="9">
        <v>22</v>
      </c>
      <c r="E17" s="9">
        <v>30</v>
      </c>
      <c r="F17" s="9">
        <v>31230</v>
      </c>
      <c r="G17" s="9" t="s">
        <v>71</v>
      </c>
      <c r="H17" s="8">
        <v>51753</v>
      </c>
      <c r="I17" s="8" t="s">
        <v>113</v>
      </c>
      <c r="J17" s="10">
        <v>17400</v>
      </c>
    </row>
    <row r="18" spans="1:10" x14ac:dyDescent="0.2">
      <c r="A18" s="8" t="s">
        <v>76</v>
      </c>
      <c r="B18" s="9">
        <v>18016</v>
      </c>
      <c r="C18" s="9">
        <v>451</v>
      </c>
      <c r="D18" s="9">
        <v>22</v>
      </c>
      <c r="E18" s="9">
        <v>30</v>
      </c>
      <c r="F18" s="9">
        <v>31230</v>
      </c>
      <c r="G18" s="9" t="s">
        <v>71</v>
      </c>
      <c r="H18" s="8">
        <v>50693</v>
      </c>
      <c r="I18" s="8" t="s">
        <v>115</v>
      </c>
      <c r="J18" s="10">
        <v>17136.2</v>
      </c>
    </row>
    <row r="19" spans="1:10" x14ac:dyDescent="0.2">
      <c r="A19" s="8" t="s">
        <v>76</v>
      </c>
      <c r="B19" s="9">
        <v>18016</v>
      </c>
      <c r="C19" s="9">
        <v>451</v>
      </c>
      <c r="D19" s="9">
        <v>22</v>
      </c>
      <c r="E19" s="9">
        <v>30</v>
      </c>
      <c r="F19" s="9">
        <v>31230</v>
      </c>
      <c r="G19" s="9" t="s">
        <v>71</v>
      </c>
      <c r="H19" s="8">
        <v>50694</v>
      </c>
      <c r="I19" s="8" t="s">
        <v>123</v>
      </c>
      <c r="J19" s="10">
        <v>6917</v>
      </c>
    </row>
    <row r="20" spans="1:10" x14ac:dyDescent="0.2">
      <c r="A20" s="8" t="s">
        <v>76</v>
      </c>
      <c r="B20" s="9">
        <v>18016</v>
      </c>
      <c r="C20" s="9">
        <v>451</v>
      </c>
      <c r="D20" s="9">
        <v>22</v>
      </c>
      <c r="E20" s="9">
        <v>30</v>
      </c>
      <c r="F20" s="9">
        <v>31230</v>
      </c>
      <c r="G20" s="9" t="s">
        <v>71</v>
      </c>
      <c r="H20" s="8">
        <v>50776</v>
      </c>
      <c r="I20" s="8" t="s">
        <v>130</v>
      </c>
      <c r="J20" s="10">
        <v>25200</v>
      </c>
    </row>
    <row r="21" spans="1:10" x14ac:dyDescent="0.2">
      <c r="A21" s="8" t="s">
        <v>76</v>
      </c>
      <c r="B21" s="9">
        <v>18016</v>
      </c>
      <c r="C21" s="9">
        <v>451</v>
      </c>
      <c r="D21" s="9">
        <v>22</v>
      </c>
      <c r="E21" s="9">
        <v>30</v>
      </c>
      <c r="F21" s="9">
        <v>31270</v>
      </c>
      <c r="G21" s="9" t="s">
        <v>71</v>
      </c>
      <c r="H21" s="8">
        <v>50758</v>
      </c>
      <c r="I21" s="8" t="s">
        <v>131</v>
      </c>
      <c r="J21" s="10">
        <v>10124</v>
      </c>
    </row>
    <row r="22" spans="1:10" x14ac:dyDescent="0.2">
      <c r="A22" s="8" t="s">
        <v>76</v>
      </c>
      <c r="B22" s="9">
        <v>18016</v>
      </c>
      <c r="C22" s="9">
        <v>451</v>
      </c>
      <c r="D22" s="9">
        <v>22</v>
      </c>
      <c r="E22" s="9">
        <v>30</v>
      </c>
      <c r="F22" s="9">
        <v>31230</v>
      </c>
      <c r="G22" s="9" t="s">
        <v>71</v>
      </c>
      <c r="H22" s="8">
        <v>48007</v>
      </c>
      <c r="I22" s="8" t="s">
        <v>116</v>
      </c>
      <c r="J22" s="10">
        <v>10665</v>
      </c>
    </row>
    <row r="23" spans="1:10" x14ac:dyDescent="0.2">
      <c r="A23" s="8" t="s">
        <v>76</v>
      </c>
      <c r="B23" s="9">
        <v>18016</v>
      </c>
      <c r="C23" s="9">
        <v>451</v>
      </c>
      <c r="D23" s="9">
        <v>22</v>
      </c>
      <c r="E23" s="9">
        <v>30</v>
      </c>
      <c r="F23" s="9">
        <v>31230</v>
      </c>
      <c r="G23" s="9" t="s">
        <v>71</v>
      </c>
      <c r="H23" s="8">
        <v>43650</v>
      </c>
      <c r="I23" s="8" t="s">
        <v>117</v>
      </c>
      <c r="J23" s="10">
        <v>19268</v>
      </c>
    </row>
    <row r="24" spans="1:10" x14ac:dyDescent="0.2">
      <c r="A24" s="8" t="s">
        <v>76</v>
      </c>
      <c r="B24" s="9">
        <v>18016</v>
      </c>
      <c r="C24" s="9">
        <v>451</v>
      </c>
      <c r="D24" s="9">
        <v>22</v>
      </c>
      <c r="E24" s="9">
        <v>30</v>
      </c>
      <c r="F24" s="9">
        <v>31230</v>
      </c>
      <c r="G24" s="9" t="s">
        <v>71</v>
      </c>
      <c r="H24" s="8">
        <v>48024</v>
      </c>
      <c r="I24" s="8" t="s">
        <v>118</v>
      </c>
      <c r="J24" s="10">
        <v>12205</v>
      </c>
    </row>
    <row r="25" spans="1:10" x14ac:dyDescent="0.2">
      <c r="A25" s="8" t="s">
        <v>76</v>
      </c>
      <c r="B25" s="9">
        <v>18016</v>
      </c>
      <c r="C25" s="9">
        <v>451</v>
      </c>
      <c r="D25" s="9">
        <v>22</v>
      </c>
      <c r="E25" s="9">
        <v>30</v>
      </c>
      <c r="F25" s="9">
        <v>31230</v>
      </c>
      <c r="G25" s="9" t="s">
        <v>71</v>
      </c>
      <c r="H25" s="8">
        <v>48082</v>
      </c>
      <c r="I25" s="8" t="s">
        <v>119</v>
      </c>
      <c r="J25" s="10">
        <v>28655</v>
      </c>
    </row>
    <row r="26" spans="1:10" x14ac:dyDescent="0.2">
      <c r="A26" s="8" t="s">
        <v>76</v>
      </c>
      <c r="B26" s="9">
        <v>18016</v>
      </c>
      <c r="C26" s="9">
        <v>451</v>
      </c>
      <c r="D26" s="9">
        <v>22</v>
      </c>
      <c r="E26" s="9">
        <v>30</v>
      </c>
      <c r="F26" s="9">
        <v>31230</v>
      </c>
      <c r="G26" s="9" t="s">
        <v>71</v>
      </c>
      <c r="H26" s="8">
        <v>50758</v>
      </c>
      <c r="I26" s="8" t="s">
        <v>120</v>
      </c>
      <c r="J26" s="10">
        <v>10124</v>
      </c>
    </row>
    <row r="27" spans="1:10" x14ac:dyDescent="0.2">
      <c r="A27" s="8" t="s">
        <v>76</v>
      </c>
      <c r="B27" s="9">
        <v>18016</v>
      </c>
      <c r="C27" s="9">
        <v>451</v>
      </c>
      <c r="D27" s="9">
        <v>22</v>
      </c>
      <c r="E27" s="9">
        <v>30</v>
      </c>
      <c r="F27" s="9">
        <v>31230</v>
      </c>
      <c r="G27" s="9" t="s">
        <v>71</v>
      </c>
      <c r="H27" s="8">
        <v>48583</v>
      </c>
      <c r="I27" s="8" t="s">
        <v>121</v>
      </c>
      <c r="J27" s="10">
        <v>7378</v>
      </c>
    </row>
    <row r="28" spans="1:10" x14ac:dyDescent="0.2">
      <c r="A28" s="8" t="s">
        <v>76</v>
      </c>
      <c r="B28" s="9">
        <v>18016</v>
      </c>
      <c r="C28" s="9">
        <v>451</v>
      </c>
      <c r="D28" s="9">
        <v>22</v>
      </c>
      <c r="E28" s="9">
        <v>30</v>
      </c>
      <c r="F28" s="9">
        <v>31230</v>
      </c>
      <c r="G28" s="9" t="s">
        <v>71</v>
      </c>
      <c r="H28" s="8">
        <v>48055</v>
      </c>
      <c r="I28" s="8" t="s">
        <v>124</v>
      </c>
      <c r="J28" s="10">
        <v>12197</v>
      </c>
    </row>
    <row r="29" spans="1:10" x14ac:dyDescent="0.2">
      <c r="A29" s="8" t="s">
        <v>76</v>
      </c>
      <c r="B29" s="9">
        <v>18016</v>
      </c>
      <c r="C29" s="9">
        <v>451</v>
      </c>
      <c r="D29" s="9">
        <v>22</v>
      </c>
      <c r="E29" s="9">
        <v>30</v>
      </c>
      <c r="F29" s="9">
        <v>31230</v>
      </c>
      <c r="G29" s="9" t="s">
        <v>71</v>
      </c>
      <c r="H29" s="8">
        <v>50750</v>
      </c>
      <c r="I29" s="8" t="s">
        <v>122</v>
      </c>
      <c r="J29" s="10">
        <v>20000</v>
      </c>
    </row>
    <row r="30" spans="1:10" x14ac:dyDescent="0.2">
      <c r="A30" s="8" t="s">
        <v>76</v>
      </c>
      <c r="B30" s="9">
        <v>18016</v>
      </c>
      <c r="C30" s="9">
        <v>451</v>
      </c>
      <c r="D30" s="9">
        <v>22</v>
      </c>
      <c r="E30" s="9">
        <v>30</v>
      </c>
      <c r="F30" s="9">
        <v>31230</v>
      </c>
      <c r="G30" s="9" t="s">
        <v>71</v>
      </c>
      <c r="H30" s="8">
        <v>50685</v>
      </c>
      <c r="I30" s="8" t="s">
        <v>94</v>
      </c>
      <c r="J30" s="10">
        <v>26585.4</v>
      </c>
    </row>
    <row r="31" spans="1:10" x14ac:dyDescent="0.2">
      <c r="A31" s="8" t="s">
        <v>76</v>
      </c>
      <c r="B31" s="9">
        <v>18016</v>
      </c>
      <c r="C31" s="9">
        <v>451</v>
      </c>
      <c r="D31" s="9">
        <v>22</v>
      </c>
      <c r="E31" s="9">
        <v>30</v>
      </c>
      <c r="F31" s="9">
        <v>31230</v>
      </c>
      <c r="G31" s="9" t="s">
        <v>71</v>
      </c>
      <c r="H31" s="8">
        <v>51746</v>
      </c>
      <c r="I31" s="8" t="s">
        <v>95</v>
      </c>
      <c r="J31" s="10">
        <v>500000</v>
      </c>
    </row>
    <row r="32" spans="1:10" x14ac:dyDescent="0.2">
      <c r="A32" s="8" t="s">
        <v>78</v>
      </c>
      <c r="B32" s="9">
        <v>48016</v>
      </c>
      <c r="C32" s="9">
        <v>411</v>
      </c>
      <c r="D32" s="9">
        <v>22</v>
      </c>
      <c r="E32" s="9">
        <v>30</v>
      </c>
      <c r="F32" s="9">
        <v>31270</v>
      </c>
      <c r="G32" s="9" t="s">
        <v>77</v>
      </c>
      <c r="H32" s="8">
        <v>51304</v>
      </c>
      <c r="I32" s="8" t="s">
        <v>109</v>
      </c>
      <c r="J32" s="10">
        <v>10000</v>
      </c>
    </row>
    <row r="33" spans="1:10" x14ac:dyDescent="0.2">
      <c r="A33" s="8" t="s">
        <v>78</v>
      </c>
      <c r="B33" s="9">
        <v>48016</v>
      </c>
      <c r="C33" s="9">
        <v>411</v>
      </c>
      <c r="D33" s="9">
        <v>22</v>
      </c>
      <c r="E33" s="9">
        <v>30</v>
      </c>
      <c r="F33" s="9">
        <v>31270</v>
      </c>
      <c r="G33" s="9" t="s">
        <v>77</v>
      </c>
      <c r="H33" s="8">
        <v>51303</v>
      </c>
      <c r="I33" s="8" t="s">
        <v>87</v>
      </c>
      <c r="J33" s="10">
        <v>34944.980000000003</v>
      </c>
    </row>
    <row r="34" spans="1:10" x14ac:dyDescent="0.2">
      <c r="A34" s="8" t="s">
        <v>93</v>
      </c>
      <c r="B34" s="9">
        <v>75576</v>
      </c>
      <c r="C34" s="9">
        <v>104</v>
      </c>
      <c r="D34" s="9">
        <v>22</v>
      </c>
      <c r="E34" s="9">
        <v>30</v>
      </c>
      <c r="F34" s="9">
        <v>31110</v>
      </c>
      <c r="G34" s="9" t="s">
        <v>96</v>
      </c>
      <c r="H34" s="8">
        <v>51757</v>
      </c>
      <c r="I34" s="8" t="s">
        <v>92</v>
      </c>
      <c r="J34" s="10">
        <v>90000</v>
      </c>
    </row>
    <row r="35" spans="1:10" x14ac:dyDescent="0.2">
      <c r="A35" s="8" t="s">
        <v>89</v>
      </c>
      <c r="B35" s="9">
        <v>66385</v>
      </c>
      <c r="C35" s="9">
        <v>620</v>
      </c>
      <c r="D35" s="9">
        <v>22</v>
      </c>
      <c r="E35" s="9">
        <v>30</v>
      </c>
      <c r="F35" s="9">
        <v>31610</v>
      </c>
      <c r="G35" s="9" t="s">
        <v>74</v>
      </c>
      <c r="H35" s="8"/>
      <c r="I35" s="8" t="s">
        <v>88</v>
      </c>
      <c r="J35" s="10">
        <v>20000</v>
      </c>
    </row>
    <row r="36" spans="1:10" x14ac:dyDescent="0.2">
      <c r="A36" s="8" t="s">
        <v>127</v>
      </c>
      <c r="B36" s="9">
        <v>65080</v>
      </c>
      <c r="C36" s="9">
        <v>610</v>
      </c>
      <c r="D36" s="9">
        <v>22</v>
      </c>
      <c r="E36" s="9">
        <v>30</v>
      </c>
      <c r="F36" s="9">
        <v>31690</v>
      </c>
      <c r="G36" s="9" t="s">
        <v>128</v>
      </c>
      <c r="H36" s="8">
        <v>46596</v>
      </c>
      <c r="I36" s="8" t="s">
        <v>129</v>
      </c>
      <c r="J36" s="10">
        <v>20000</v>
      </c>
    </row>
    <row r="37" spans="1:10" x14ac:dyDescent="0.2">
      <c r="A37" s="8" t="s">
        <v>1</v>
      </c>
      <c r="B37" s="9">
        <v>47016</v>
      </c>
      <c r="C37" s="9">
        <v>421</v>
      </c>
      <c r="D37" s="9">
        <v>22</v>
      </c>
      <c r="E37" s="9">
        <v>30</v>
      </c>
      <c r="F37" s="9">
        <v>31250</v>
      </c>
      <c r="G37" s="9" t="s">
        <v>134</v>
      </c>
      <c r="H37" s="8">
        <v>48152</v>
      </c>
      <c r="I37" s="8" t="s">
        <v>133</v>
      </c>
      <c r="J37" s="10">
        <v>38792</v>
      </c>
    </row>
    <row r="38" spans="1:10" x14ac:dyDescent="0.2">
      <c r="A38" s="8" t="s">
        <v>1</v>
      </c>
      <c r="B38" s="9">
        <v>47016</v>
      </c>
      <c r="C38" s="9">
        <v>421</v>
      </c>
      <c r="D38" s="9">
        <v>22</v>
      </c>
      <c r="E38" s="9">
        <v>30</v>
      </c>
      <c r="F38" s="9">
        <v>31706</v>
      </c>
      <c r="G38" s="9" t="s">
        <v>91</v>
      </c>
      <c r="H38" s="8"/>
      <c r="I38" s="8" t="s">
        <v>90</v>
      </c>
      <c r="J38" s="10">
        <v>50000</v>
      </c>
    </row>
    <row r="39" spans="1:10" x14ac:dyDescent="0.2">
      <c r="A39" s="8" t="s">
        <v>79</v>
      </c>
      <c r="B39" s="9">
        <v>85016</v>
      </c>
      <c r="C39" s="9">
        <v>820</v>
      </c>
      <c r="D39" s="9">
        <v>22</v>
      </c>
      <c r="E39" s="9">
        <v>30</v>
      </c>
      <c r="F39" s="9">
        <v>31129</v>
      </c>
      <c r="G39" s="9" t="s">
        <v>80</v>
      </c>
      <c r="H39" s="8">
        <v>51759</v>
      </c>
      <c r="I39" s="8" t="s">
        <v>132</v>
      </c>
      <c r="J39" s="10">
        <v>13898</v>
      </c>
    </row>
    <row r="40" spans="1:10" x14ac:dyDescent="0.2">
      <c r="A40" s="8" t="s">
        <v>79</v>
      </c>
      <c r="B40" s="9">
        <v>85016</v>
      </c>
      <c r="C40" s="9">
        <v>820</v>
      </c>
      <c r="D40" s="9">
        <v>22</v>
      </c>
      <c r="E40" s="9">
        <v>30</v>
      </c>
      <c r="F40" s="9">
        <v>31129</v>
      </c>
      <c r="G40" s="9" t="s">
        <v>80</v>
      </c>
      <c r="H40" s="8">
        <v>53362</v>
      </c>
      <c r="I40" s="8" t="s">
        <v>85</v>
      </c>
      <c r="J40" s="10">
        <v>60000</v>
      </c>
    </row>
    <row r="41" spans="1:10" x14ac:dyDescent="0.2">
      <c r="A41" s="8" t="s">
        <v>79</v>
      </c>
      <c r="B41" s="9">
        <v>85016</v>
      </c>
      <c r="C41" s="9">
        <v>820</v>
      </c>
      <c r="D41" s="9">
        <v>22</v>
      </c>
      <c r="E41" s="9">
        <v>30</v>
      </c>
      <c r="F41" s="9">
        <v>31129</v>
      </c>
      <c r="G41" s="9" t="s">
        <v>80</v>
      </c>
      <c r="H41" s="8">
        <v>51758</v>
      </c>
      <c r="I41" s="8" t="s">
        <v>97</v>
      </c>
      <c r="J41" s="10">
        <v>260000</v>
      </c>
    </row>
    <row r="42" spans="1:10" x14ac:dyDescent="0.2">
      <c r="A42" s="8" t="s">
        <v>81</v>
      </c>
      <c r="B42" s="9">
        <v>92080</v>
      </c>
      <c r="C42" s="9">
        <v>980</v>
      </c>
      <c r="D42" s="9">
        <v>22</v>
      </c>
      <c r="E42" s="9">
        <v>30</v>
      </c>
      <c r="F42" s="9">
        <v>31121</v>
      </c>
      <c r="G42" s="9" t="s">
        <v>82</v>
      </c>
      <c r="H42" s="8">
        <v>53214</v>
      </c>
      <c r="I42" s="8" t="s">
        <v>86</v>
      </c>
      <c r="J42" s="10">
        <v>100000</v>
      </c>
    </row>
    <row r="43" spans="1:10" x14ac:dyDescent="0.2">
      <c r="A43" s="8" t="s">
        <v>81</v>
      </c>
      <c r="B43" s="9">
        <v>92080</v>
      </c>
      <c r="C43" s="9">
        <v>980</v>
      </c>
      <c r="D43" s="9">
        <v>22</v>
      </c>
      <c r="E43" s="9">
        <v>30</v>
      </c>
      <c r="F43" s="9">
        <v>31121</v>
      </c>
      <c r="G43" s="9" t="s">
        <v>82</v>
      </c>
      <c r="H43" s="8">
        <v>49755</v>
      </c>
      <c r="I43" s="13" t="s">
        <v>110</v>
      </c>
      <c r="J43" s="10">
        <v>10000</v>
      </c>
    </row>
    <row r="44" spans="1:10" x14ac:dyDescent="0.2">
      <c r="A44" s="8" t="s">
        <v>81</v>
      </c>
      <c r="B44" s="9">
        <v>92080</v>
      </c>
      <c r="C44" s="9">
        <v>980</v>
      </c>
      <c r="D44" s="9">
        <v>22</v>
      </c>
      <c r="E44" s="9">
        <v>30</v>
      </c>
      <c r="F44" s="9">
        <v>31121</v>
      </c>
      <c r="G44" s="9" t="s">
        <v>82</v>
      </c>
      <c r="H44" s="8">
        <v>51761</v>
      </c>
      <c r="I44" s="8" t="s">
        <v>98</v>
      </c>
      <c r="J44" s="10">
        <v>44002.5</v>
      </c>
    </row>
    <row r="45" spans="1:10" ht="15.75" x14ac:dyDescent="0.25">
      <c r="A45" s="70" t="s">
        <v>83</v>
      </c>
      <c r="B45" s="71"/>
      <c r="C45" s="71"/>
      <c r="D45" s="71"/>
      <c r="E45" s="71"/>
      <c r="F45" s="71"/>
      <c r="G45" s="71"/>
      <c r="H45" s="71"/>
      <c r="I45" s="72"/>
      <c r="J45" s="10">
        <f>SUM(J3:J44)</f>
        <v>3047274.9199999995</v>
      </c>
    </row>
    <row r="46" spans="1:10" x14ac:dyDescent="0.2">
      <c r="B46" s="11"/>
      <c r="C46" s="11"/>
      <c r="D46" s="11"/>
      <c r="E46" s="11"/>
      <c r="F46" s="11"/>
      <c r="G46" s="11"/>
      <c r="J46" s="12"/>
    </row>
    <row r="47" spans="1:10" ht="15.75" x14ac:dyDescent="0.25">
      <c r="A47" s="65" t="s">
        <v>39</v>
      </c>
      <c r="B47" s="11"/>
      <c r="C47" s="11"/>
      <c r="D47" s="11"/>
      <c r="E47" s="11"/>
      <c r="F47" s="11"/>
      <c r="G47" s="69"/>
      <c r="H47" s="69"/>
      <c r="I47" s="69"/>
      <c r="J47" s="12"/>
    </row>
    <row r="48" spans="1:10" x14ac:dyDescent="0.2">
      <c r="B48" s="11"/>
      <c r="C48" s="11"/>
      <c r="D48" s="11"/>
      <c r="E48" s="11"/>
      <c r="F48" s="11"/>
      <c r="J48" s="12"/>
    </row>
    <row r="49" spans="2:10" x14ac:dyDescent="0.2">
      <c r="B49" s="11"/>
      <c r="C49" s="11"/>
      <c r="D49" s="11"/>
      <c r="E49" s="11"/>
      <c r="F49" s="11"/>
      <c r="G49" s="69"/>
      <c r="H49" s="69"/>
      <c r="I49" s="69"/>
      <c r="J49" s="12"/>
    </row>
    <row r="50" spans="2:10" x14ac:dyDescent="0.2">
      <c r="B50" s="11"/>
      <c r="C50" s="11"/>
      <c r="D50" s="11"/>
      <c r="E50" s="11"/>
      <c r="F50" s="11"/>
      <c r="G50" s="11"/>
      <c r="J50" s="12"/>
    </row>
  </sheetData>
  <mergeCells count="3">
    <mergeCell ref="A45:I45"/>
    <mergeCell ref="G47:I47"/>
    <mergeCell ref="G49:I49"/>
  </mergeCells>
  <pageMargins left="0.2" right="0.2" top="0.75" bottom="0.2" header="0.3" footer="0.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Bartja HV-2022 - 2023</vt:lpstr>
      <vt:lpstr>Lista e Investimeve Kapitale</vt:lpstr>
      <vt:lpstr>'Bartja HV-2022 - 2023'!Print_Area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Qurdina</dc:creator>
  <cp:lastModifiedBy>Fjolla Sadrija</cp:lastModifiedBy>
  <cp:lastPrinted>2023-03-21T13:09:52Z</cp:lastPrinted>
  <dcterms:created xsi:type="dcterms:W3CDTF">2012-01-25T12:48:39Z</dcterms:created>
  <dcterms:modified xsi:type="dcterms:W3CDTF">2023-03-21T13:17:48Z</dcterms:modified>
</cp:coreProperties>
</file>