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i.rama\Desktop\"/>
    </mc:Choice>
  </mc:AlternateContent>
  <bookViews>
    <workbookView xWindow="0" yWindow="0" windowWidth="28800" windowHeight="12345"/>
  </bookViews>
  <sheets>
    <sheet name="Nën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C60" i="1"/>
  <c r="G60" i="1" s="1"/>
  <c r="G58" i="1"/>
  <c r="G54" i="1"/>
  <c r="F54" i="1"/>
  <c r="G52" i="1"/>
  <c r="F52" i="1"/>
  <c r="G51" i="1"/>
  <c r="F51" i="1"/>
  <c r="E50" i="1"/>
  <c r="F50" i="1" s="1"/>
  <c r="D50" i="1"/>
  <c r="C50" i="1"/>
  <c r="F48" i="1"/>
  <c r="G47" i="1"/>
  <c r="F47" i="1"/>
  <c r="G46" i="1"/>
  <c r="F46" i="1"/>
  <c r="G45" i="1"/>
  <c r="F45" i="1"/>
  <c r="G44" i="1"/>
  <c r="F44" i="1"/>
  <c r="F42" i="1"/>
  <c r="F41" i="1"/>
  <c r="G40" i="1"/>
  <c r="G39" i="1"/>
  <c r="F39" i="1"/>
  <c r="E38" i="1"/>
  <c r="G38" i="1" s="1"/>
  <c r="D38" i="1"/>
  <c r="F38" i="1" s="1"/>
  <c r="C38" i="1"/>
  <c r="G37" i="1"/>
  <c r="F37" i="1"/>
  <c r="F36" i="1"/>
  <c r="G35" i="1"/>
  <c r="F35" i="1"/>
  <c r="E34" i="1"/>
  <c r="G34" i="1" s="1"/>
  <c r="D34" i="1"/>
  <c r="F34" i="1" s="1"/>
  <c r="C34" i="1"/>
  <c r="G33" i="1"/>
  <c r="F33" i="1"/>
  <c r="G32" i="1"/>
  <c r="F32" i="1"/>
  <c r="G31" i="1"/>
  <c r="F31" i="1"/>
  <c r="G30" i="1"/>
  <c r="F30" i="1"/>
  <c r="G29" i="1"/>
  <c r="F29" i="1"/>
  <c r="E27" i="1"/>
  <c r="F27" i="1" s="1"/>
  <c r="D27" i="1"/>
  <c r="C27" i="1"/>
  <c r="G25" i="1"/>
  <c r="F25" i="1"/>
  <c r="E24" i="1"/>
  <c r="G24" i="1" s="1"/>
  <c r="D24" i="1"/>
  <c r="F24" i="1" s="1"/>
  <c r="C24" i="1"/>
  <c r="G22" i="1"/>
  <c r="F22" i="1"/>
  <c r="F21" i="1"/>
  <c r="E20" i="1"/>
  <c r="G20" i="1" s="1"/>
  <c r="D20" i="1"/>
  <c r="F20" i="1" s="1"/>
  <c r="C20" i="1"/>
  <c r="G19" i="1"/>
  <c r="F19" i="1"/>
  <c r="G17" i="1"/>
  <c r="F17" i="1"/>
  <c r="E15" i="1"/>
  <c r="F15" i="1" s="1"/>
  <c r="D15" i="1"/>
  <c r="C15" i="1"/>
  <c r="G13" i="1"/>
  <c r="F13" i="1"/>
  <c r="G12" i="1"/>
  <c r="F12" i="1"/>
  <c r="E9" i="1"/>
  <c r="E53" i="1" s="1"/>
  <c r="D9" i="1"/>
  <c r="D53" i="1" s="1"/>
  <c r="D57" i="1" s="1"/>
  <c r="D61" i="1" s="1"/>
  <c r="C9" i="1"/>
  <c r="C53" i="1" s="1"/>
  <c r="C57" i="1" s="1"/>
  <c r="C61" i="1" s="1"/>
  <c r="G7" i="1"/>
  <c r="G6" i="1"/>
  <c r="F6" i="1"/>
  <c r="G5" i="1"/>
  <c r="F5" i="1"/>
  <c r="G53" i="1" l="1"/>
  <c r="E57" i="1"/>
  <c r="F53" i="1"/>
  <c r="F9" i="1"/>
  <c r="G15" i="1"/>
  <c r="G27" i="1"/>
  <c r="G50" i="1"/>
  <c r="G9" i="1"/>
  <c r="E61" i="1" l="1"/>
  <c r="F57" i="1"/>
  <c r="G57" i="1"/>
  <c r="G61" i="1" l="1"/>
  <c r="F61" i="1"/>
</calcChain>
</file>

<file path=xl/sharedStrings.xml><?xml version="1.0" encoding="utf-8"?>
<sst xmlns="http://schemas.openxmlformats.org/spreadsheetml/2006/main" count="66" uniqueCount="66">
  <si>
    <t>Raport mujor i të hyrave vetanake Komunale   2017- 2019</t>
  </si>
  <si>
    <t>KODET</t>
  </si>
  <si>
    <t>PERSHKRIMI</t>
  </si>
  <si>
    <t>Nëntor      2017</t>
  </si>
  <si>
    <t>Nëntor      2018</t>
  </si>
  <si>
    <t>Nëntor      2019</t>
  </si>
  <si>
    <t>Krahasimi 2019/2018</t>
  </si>
  <si>
    <t>Krahasimi 2019/2017</t>
  </si>
  <si>
    <t xml:space="preserve">Leje ndertimi </t>
  </si>
  <si>
    <t>Taksa urbanistike te ndryshme</t>
  </si>
  <si>
    <t>Kompenzim per shfrytzimin e hapsires publike</t>
  </si>
  <si>
    <t>Taksa per Legalizim</t>
  </si>
  <si>
    <t>URBANIZMI</t>
  </si>
  <si>
    <t>Shfrytzimi i prones publike</t>
  </si>
  <si>
    <t>Te hyrat nga parkingjet e rruges</t>
  </si>
  <si>
    <t>Leje per taksi-vijat e autobusave</t>
  </si>
  <si>
    <t>Te hyrat nga tregjet</t>
  </si>
  <si>
    <t>Shitja e makinave</t>
  </si>
  <si>
    <t>SHERBIME PUBLIKE</t>
  </si>
  <si>
    <t>Denimet nga inspekcionet-veterina</t>
  </si>
  <si>
    <t>Leje per plotsimin e kushteve sanitaro-teknike</t>
  </si>
  <si>
    <t>Gjobat nga inspektoriati</t>
  </si>
  <si>
    <t>Taksa per pije alkoolike</t>
  </si>
  <si>
    <t>INSPEKSIONI</t>
  </si>
  <si>
    <t>BUJQESIA</t>
  </si>
  <si>
    <t>Te hyrat nga sherbimet Kadastrale</t>
  </si>
  <si>
    <t>Ekspertiza Kadastrale</t>
  </si>
  <si>
    <t>KADASTRA</t>
  </si>
  <si>
    <t>TAKSA NE FIRME TE  BIZNISIT</t>
  </si>
  <si>
    <t>TAKSE PER ZGJATJE TE ORARIT TE PUNES</t>
  </si>
  <si>
    <t>ZHVILLIMI EKONOMIK</t>
  </si>
  <si>
    <t>TAKSA ADMINISTRATIVE</t>
  </si>
  <si>
    <t>QERTIFIKATAT E  LINDJES</t>
  </si>
  <si>
    <t>QERTIFIKTAT E  KUNORIZIMIT</t>
  </si>
  <si>
    <t>QERTIFIKATAT E VDEKJES</t>
  </si>
  <si>
    <t>QERTIFIKATAT TJERA</t>
  </si>
  <si>
    <t>TAKSA E VERIFIKIMIT TE DOK TE NDRYSHME</t>
  </si>
  <si>
    <t>ADMINISTRATA</t>
  </si>
  <si>
    <t>Taksa per regjistrimin e automjeteve</t>
  </si>
  <si>
    <t>Qeraja per lokalet e komunes</t>
  </si>
  <si>
    <t>Tatimi mbi pronen</t>
  </si>
  <si>
    <t>BUXHET E FINANCA</t>
  </si>
  <si>
    <t>QERDHJA</t>
  </si>
  <si>
    <t>KONVIKTI</t>
  </si>
  <si>
    <t>SH.M HYSNI ZAJMI</t>
  </si>
  <si>
    <t>SH.F.Z.REXHA</t>
  </si>
  <si>
    <t>SH.M.KADRI KUSARI</t>
  </si>
  <si>
    <t>M.KEPUSKA ( Dren Lluhani )</t>
  </si>
  <si>
    <t xml:space="preserve">SALLA FEHMI AGANI </t>
  </si>
  <si>
    <t xml:space="preserve">SH.M. HYSNI ZAJMI </t>
  </si>
  <si>
    <t>Gjimnazi H.Dushi</t>
  </si>
  <si>
    <t>SH.M.N.NIXHA</t>
  </si>
  <si>
    <t>SH.F SELMAN RIZA</t>
  </si>
  <si>
    <t>ARSIMI</t>
  </si>
  <si>
    <t>KULTURA</t>
  </si>
  <si>
    <t>SHTËPIA SHËNDETIT</t>
  </si>
  <si>
    <t>TOTALI I TE HYRAVE VETANAKE</t>
  </si>
  <si>
    <t>DENIMET NE TRAFIK nga policia</t>
  </si>
  <si>
    <t>DENIMET NGA GJYKATA PER DENIME NE TRAFIK</t>
  </si>
  <si>
    <t>TE HYRAT NGA PYJET</t>
  </si>
  <si>
    <t>TOTALI ME DENIME</t>
  </si>
  <si>
    <t>DONACIONET NGA JASHTE VENDI</t>
  </si>
  <si>
    <t>PARTICIPIME TE KOMUNITETEVE</t>
  </si>
  <si>
    <t>TOTALI I DONACIONEVE</t>
  </si>
  <si>
    <t>TOTALI I TE HYRAVE BASHKE ME DONACIONE</t>
  </si>
  <si>
    <t>Gani 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</si>
</sst>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right"/>
    </xf>
    <xf numFmtId="4" fontId="5" fillId="5" borderId="1" xfId="1" applyNumberFormat="1" applyFont="1" applyFill="1" applyBorder="1" applyAlignment="1">
      <alignment vertical="center"/>
    </xf>
    <xf numFmtId="10" fontId="5" fillId="0" borderId="1" xfId="0" applyNumberFormat="1" applyFont="1" applyBorder="1"/>
    <xf numFmtId="4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vertical="center" wrapText="1"/>
    </xf>
    <xf numFmtId="10" fontId="2" fillId="2" borderId="1" xfId="0" applyNumberFormat="1" applyFont="1" applyFill="1" applyBorder="1"/>
    <xf numFmtId="4" fontId="5" fillId="5" borderId="1" xfId="1" applyNumberFormat="1" applyFont="1" applyFill="1" applyBorder="1"/>
    <xf numFmtId="4" fontId="5" fillId="0" borderId="1" xfId="1" applyNumberFormat="1" applyFont="1" applyBorder="1" applyAlignment="1">
      <alignment vertical="center"/>
    </xf>
    <xf numFmtId="4" fontId="5" fillId="0" borderId="1" xfId="1" applyNumberFormat="1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vertical="center" wrapText="1"/>
    </xf>
    <xf numFmtId="43" fontId="5" fillId="0" borderId="1" xfId="1" applyFont="1" applyBorder="1" applyAlignment="1">
      <alignment horizontal="right" vertical="center" wrapText="1"/>
    </xf>
    <xf numFmtId="39" fontId="5" fillId="5" borderId="1" xfId="1" applyNumberFormat="1" applyFont="1" applyFill="1" applyBorder="1" applyAlignment="1"/>
    <xf numFmtId="39" fontId="2" fillId="2" borderId="1" xfId="1" applyNumberFormat="1" applyFont="1" applyFill="1" applyBorder="1" applyAlignment="1">
      <alignment vertical="center" wrapText="1"/>
    </xf>
    <xf numFmtId="39" fontId="5" fillId="5" borderId="1" xfId="1" applyNumberFormat="1" applyFont="1" applyFill="1" applyBorder="1"/>
    <xf numFmtId="0" fontId="5" fillId="5" borderId="1" xfId="0" applyFont="1" applyFill="1" applyBorder="1" applyAlignment="1">
      <alignment horizontal="left" vertical="center" wrapText="1"/>
    </xf>
    <xf numFmtId="43" fontId="5" fillId="5" borderId="1" xfId="1" applyFont="1" applyFill="1" applyBorder="1" applyAlignment="1">
      <alignment horizontal="center" vertical="center" wrapText="1"/>
    </xf>
    <xf numFmtId="39" fontId="6" fillId="5" borderId="1" xfId="1" applyNumberFormat="1" applyFont="1" applyFill="1" applyBorder="1" applyAlignment="1">
      <alignment horizontal="right" vertical="center" wrapText="1"/>
    </xf>
    <xf numFmtId="4" fontId="5" fillId="5" borderId="1" xfId="1" applyNumberFormat="1" applyFont="1" applyFill="1" applyBorder="1" applyAlignment="1">
      <alignment vertical="center" wrapText="1"/>
    </xf>
    <xf numFmtId="4" fontId="5" fillId="6" borderId="1" xfId="1" applyNumberFormat="1" applyFont="1" applyFill="1" applyBorder="1" applyAlignment="1">
      <alignment vertical="center" wrapText="1"/>
    </xf>
    <xf numFmtId="43" fontId="6" fillId="5" borderId="1" xfId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1" applyNumberFormat="1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7.140625" style="43" bestFit="1" customWidth="1"/>
    <col min="2" max="2" width="49" style="43" bestFit="1" customWidth="1"/>
    <col min="3" max="3" width="12.42578125" style="44" bestFit="1" customWidth="1"/>
    <col min="4" max="4" width="12.42578125" style="45" bestFit="1" customWidth="1"/>
    <col min="5" max="5" width="11.28515625" style="46" bestFit="1" customWidth="1"/>
    <col min="6" max="7" width="10.7109375" style="44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.75" x14ac:dyDescent="0.25">
      <c r="A2" s="2" t="s">
        <v>0</v>
      </c>
      <c r="B2" s="2"/>
      <c r="C2" s="2"/>
      <c r="D2" s="2"/>
      <c r="E2" s="2"/>
      <c r="F2" s="2"/>
      <c r="G2" s="2"/>
    </row>
    <row r="3" spans="1:7" x14ac:dyDescent="0.25">
      <c r="A3" s="1"/>
      <c r="B3" s="1"/>
      <c r="C3" s="1"/>
      <c r="D3" s="1"/>
      <c r="E3" s="1"/>
      <c r="F3" s="1"/>
      <c r="G3" s="1"/>
    </row>
    <row r="4" spans="1:7" ht="29.25" x14ac:dyDescent="0.25">
      <c r="A4" s="3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6" t="s">
        <v>7</v>
      </c>
    </row>
    <row r="5" spans="1:7" x14ac:dyDescent="0.25">
      <c r="A5" s="7">
        <v>50009</v>
      </c>
      <c r="B5" s="8" t="s">
        <v>8</v>
      </c>
      <c r="C5" s="9">
        <v>26673.58</v>
      </c>
      <c r="D5" s="10">
        <v>74758.539999999994</v>
      </c>
      <c r="E5" s="11">
        <v>6070.08</v>
      </c>
      <c r="F5" s="12">
        <f>E5/D5</f>
        <v>8.1195807194736555E-2</v>
      </c>
      <c r="G5" s="12">
        <f>E5/C5</f>
        <v>0.22756900273604067</v>
      </c>
    </row>
    <row r="6" spans="1:7" x14ac:dyDescent="0.25">
      <c r="A6" s="7">
        <v>50011</v>
      </c>
      <c r="B6" s="8" t="s">
        <v>9</v>
      </c>
      <c r="C6" s="9">
        <v>330</v>
      </c>
      <c r="D6" s="10">
        <v>410</v>
      </c>
      <c r="E6" s="11">
        <v>410</v>
      </c>
      <c r="F6" s="12">
        <f t="shared" ref="F6:F61" si="0">E6/D6</f>
        <v>1</v>
      </c>
      <c r="G6" s="12">
        <f t="shared" ref="G6:G61" si="1">E6/C6</f>
        <v>1.2424242424242424</v>
      </c>
    </row>
    <row r="7" spans="1:7" x14ac:dyDescent="0.25">
      <c r="A7" s="7">
        <v>50405</v>
      </c>
      <c r="B7" s="8" t="s">
        <v>10</v>
      </c>
      <c r="C7" s="9">
        <v>125.6</v>
      </c>
      <c r="D7" s="10">
        <v>2141.5</v>
      </c>
      <c r="E7" s="11">
        <v>5666</v>
      </c>
      <c r="F7" s="12">
        <v>0</v>
      </c>
      <c r="G7" s="12">
        <f t="shared" si="1"/>
        <v>45.111464968152866</v>
      </c>
    </row>
    <row r="8" spans="1:7" x14ac:dyDescent="0.25">
      <c r="A8" s="7">
        <v>50408</v>
      </c>
      <c r="B8" s="8" t="s">
        <v>11</v>
      </c>
      <c r="C8" s="9"/>
      <c r="D8" s="13"/>
      <c r="E8" s="14">
        <v>6363.93</v>
      </c>
      <c r="F8" s="12"/>
      <c r="G8" s="12"/>
    </row>
    <row r="9" spans="1:7" x14ac:dyDescent="0.25">
      <c r="A9" s="15">
        <v>1</v>
      </c>
      <c r="B9" s="4" t="s">
        <v>12</v>
      </c>
      <c r="C9" s="5">
        <f>SUM(C5:C8)</f>
        <v>27129.18</v>
      </c>
      <c r="D9" s="16">
        <f>SUM(D5:D8)</f>
        <v>77310.039999999994</v>
      </c>
      <c r="E9" s="17">
        <f>SUM(E5:E8)</f>
        <v>18510.010000000002</v>
      </c>
      <c r="F9" s="18">
        <f t="shared" si="0"/>
        <v>0.23942569425652868</v>
      </c>
      <c r="G9" s="18">
        <f t="shared" si="1"/>
        <v>0.68229153995808212</v>
      </c>
    </row>
    <row r="10" spans="1:7" x14ac:dyDescent="0.25">
      <c r="A10" s="7">
        <v>50405</v>
      </c>
      <c r="B10" s="8" t="s">
        <v>13</v>
      </c>
      <c r="C10" s="9"/>
      <c r="D10" s="9"/>
      <c r="E10" s="14"/>
      <c r="F10" s="12">
        <v>0</v>
      </c>
      <c r="G10" s="12">
        <v>0</v>
      </c>
    </row>
    <row r="11" spans="1:7" x14ac:dyDescent="0.25">
      <c r="A11" s="7">
        <v>50008</v>
      </c>
      <c r="B11" s="8" t="s">
        <v>14</v>
      </c>
      <c r="C11" s="9"/>
      <c r="D11" s="9"/>
      <c r="E11" s="14"/>
      <c r="F11" s="12">
        <v>0</v>
      </c>
      <c r="G11" s="12">
        <v>0</v>
      </c>
    </row>
    <row r="12" spans="1:7" x14ac:dyDescent="0.25">
      <c r="A12" s="7">
        <v>50005</v>
      </c>
      <c r="B12" s="8" t="s">
        <v>15</v>
      </c>
      <c r="C12" s="9">
        <v>40</v>
      </c>
      <c r="D12" s="19">
        <v>211</v>
      </c>
      <c r="E12" s="11">
        <v>835</v>
      </c>
      <c r="F12" s="12">
        <f t="shared" si="0"/>
        <v>3.9573459715639809</v>
      </c>
      <c r="G12" s="12">
        <f t="shared" si="1"/>
        <v>20.875</v>
      </c>
    </row>
    <row r="13" spans="1:7" x14ac:dyDescent="0.25">
      <c r="A13" s="7">
        <v>50406</v>
      </c>
      <c r="B13" s="8" t="s">
        <v>16</v>
      </c>
      <c r="C13" s="9">
        <v>918.59</v>
      </c>
      <c r="D13" s="19">
        <v>55.83</v>
      </c>
      <c r="E13" s="11">
        <v>2116</v>
      </c>
      <c r="F13" s="12">
        <f t="shared" si="0"/>
        <v>37.900770195235538</v>
      </c>
      <c r="G13" s="12">
        <f t="shared" si="1"/>
        <v>2.3035304107381966</v>
      </c>
    </row>
    <row r="14" spans="1:7" x14ac:dyDescent="0.25">
      <c r="A14" s="7">
        <v>50401</v>
      </c>
      <c r="B14" s="8" t="s">
        <v>17</v>
      </c>
      <c r="C14" s="9">
        <v>2331</v>
      </c>
      <c r="D14" s="13"/>
      <c r="E14" s="14"/>
      <c r="F14" s="12">
        <v>0</v>
      </c>
      <c r="G14" s="12">
        <v>0</v>
      </c>
    </row>
    <row r="15" spans="1:7" x14ac:dyDescent="0.25">
      <c r="A15" s="15">
        <v>2</v>
      </c>
      <c r="B15" s="4" t="s">
        <v>18</v>
      </c>
      <c r="C15" s="5">
        <f>C10+C11+C12+C13+C14</f>
        <v>3289.59</v>
      </c>
      <c r="D15" s="16">
        <f>D10+D11+D12+D13+D14</f>
        <v>266.83</v>
      </c>
      <c r="E15" s="17">
        <f>E10+E11+E12+E13+E14</f>
        <v>2951</v>
      </c>
      <c r="F15" s="18">
        <f t="shared" si="0"/>
        <v>11.05947607090657</v>
      </c>
      <c r="G15" s="18">
        <f t="shared" si="1"/>
        <v>0.89707227952419599</v>
      </c>
    </row>
    <row r="16" spans="1:7" x14ac:dyDescent="0.25">
      <c r="A16" s="7">
        <v>50505</v>
      </c>
      <c r="B16" s="8" t="s">
        <v>19</v>
      </c>
      <c r="C16" s="9"/>
      <c r="D16" s="13"/>
      <c r="E16" s="20"/>
      <c r="F16" s="12">
        <v>0</v>
      </c>
      <c r="G16" s="12">
        <v>0</v>
      </c>
    </row>
    <row r="17" spans="1:7" x14ac:dyDescent="0.25">
      <c r="A17" s="7">
        <v>50507</v>
      </c>
      <c r="B17" s="8" t="s">
        <v>20</v>
      </c>
      <c r="C17" s="9">
        <v>1380.64</v>
      </c>
      <c r="D17" s="21">
        <v>2765.2</v>
      </c>
      <c r="E17" s="20">
        <v>2587.0700000000002</v>
      </c>
      <c r="F17" s="12">
        <f t="shared" si="0"/>
        <v>0.93558151309127746</v>
      </c>
      <c r="G17" s="12">
        <f t="shared" si="1"/>
        <v>1.8738193881098621</v>
      </c>
    </row>
    <row r="18" spans="1:7" x14ac:dyDescent="0.25">
      <c r="A18" s="7">
        <v>50104</v>
      </c>
      <c r="B18" s="8" t="s">
        <v>21</v>
      </c>
      <c r="C18" s="9">
        <v>53.25</v>
      </c>
      <c r="D18" s="21">
        <v>779.66</v>
      </c>
      <c r="E18" s="20">
        <v>3100</v>
      </c>
      <c r="F18" s="12">
        <v>0</v>
      </c>
      <c r="G18" s="12">
        <v>0</v>
      </c>
    </row>
    <row r="19" spans="1:7" x14ac:dyDescent="0.25">
      <c r="A19" s="7">
        <v>50211</v>
      </c>
      <c r="B19" s="8" t="s">
        <v>22</v>
      </c>
      <c r="C19" s="9">
        <v>1140</v>
      </c>
      <c r="D19" s="21">
        <v>0</v>
      </c>
      <c r="E19" s="20">
        <v>2370</v>
      </c>
      <c r="F19" s="12" t="e">
        <f t="shared" si="0"/>
        <v>#DIV/0!</v>
      </c>
      <c r="G19" s="12">
        <f t="shared" si="1"/>
        <v>2.0789473684210527</v>
      </c>
    </row>
    <row r="20" spans="1:7" x14ac:dyDescent="0.25">
      <c r="A20" s="15">
        <v>3</v>
      </c>
      <c r="B20" s="4" t="s">
        <v>23</v>
      </c>
      <c r="C20" s="5">
        <f>C16+C17+C18+C19</f>
        <v>2573.8900000000003</v>
      </c>
      <c r="D20" s="16">
        <f>D16+D17+D18+D19</f>
        <v>3544.8599999999997</v>
      </c>
      <c r="E20" s="17">
        <f>E16+E17+E18+E19</f>
        <v>8057.07</v>
      </c>
      <c r="F20" s="18">
        <f t="shared" si="0"/>
        <v>2.272888068922327</v>
      </c>
      <c r="G20" s="18">
        <f t="shared" si="1"/>
        <v>3.1303085990465789</v>
      </c>
    </row>
    <row r="21" spans="1:7" x14ac:dyDescent="0.25">
      <c r="A21" s="22">
        <v>50012</v>
      </c>
      <c r="B21" s="4" t="s">
        <v>24</v>
      </c>
      <c r="C21" s="5">
        <v>7030.7</v>
      </c>
      <c r="D21" s="16">
        <v>5999.87</v>
      </c>
      <c r="E21" s="17">
        <v>850</v>
      </c>
      <c r="F21" s="18">
        <f t="shared" si="0"/>
        <v>0.14166973617761719</v>
      </c>
      <c r="G21" s="18">
        <v>0</v>
      </c>
    </row>
    <row r="22" spans="1:7" x14ac:dyDescent="0.25">
      <c r="A22" s="23">
        <v>50504</v>
      </c>
      <c r="B22" s="24" t="s">
        <v>25</v>
      </c>
      <c r="C22" s="25">
        <v>13057.5</v>
      </c>
      <c r="D22" s="26">
        <v>17861</v>
      </c>
      <c r="E22" s="27">
        <v>11577.25</v>
      </c>
      <c r="F22" s="12">
        <f t="shared" si="0"/>
        <v>0.64818599182576564</v>
      </c>
      <c r="G22" s="12">
        <f t="shared" si="1"/>
        <v>0.88663603293126558</v>
      </c>
    </row>
    <row r="23" spans="1:7" x14ac:dyDescent="0.25">
      <c r="A23" s="24">
        <v>50503</v>
      </c>
      <c r="B23" s="24" t="s">
        <v>26</v>
      </c>
      <c r="C23" s="25"/>
      <c r="D23" s="25"/>
      <c r="E23" s="27"/>
      <c r="F23" s="12">
        <v>0</v>
      </c>
      <c r="G23" s="12">
        <v>0</v>
      </c>
    </row>
    <row r="24" spans="1:7" x14ac:dyDescent="0.25">
      <c r="A24" s="4">
        <v>5</v>
      </c>
      <c r="B24" s="4" t="s">
        <v>27</v>
      </c>
      <c r="C24" s="16">
        <f>SUM(C22:C23)</f>
        <v>13057.5</v>
      </c>
      <c r="D24" s="16">
        <f>SUM(D22:D23)</f>
        <v>17861</v>
      </c>
      <c r="E24" s="17">
        <f>SUM(E22:E23)</f>
        <v>11577.25</v>
      </c>
      <c r="F24" s="18">
        <f t="shared" si="0"/>
        <v>0.64818599182576564</v>
      </c>
      <c r="G24" s="18">
        <f t="shared" si="1"/>
        <v>0.88663603293126558</v>
      </c>
    </row>
    <row r="25" spans="1:7" x14ac:dyDescent="0.25">
      <c r="A25" s="7">
        <v>50204</v>
      </c>
      <c r="B25" s="8" t="s">
        <v>28</v>
      </c>
      <c r="C25" s="9">
        <v>1627</v>
      </c>
      <c r="D25" s="26">
        <v>3356.5</v>
      </c>
      <c r="E25" s="14">
        <v>3141</v>
      </c>
      <c r="F25" s="12">
        <f t="shared" si="0"/>
        <v>0.9357962162967377</v>
      </c>
      <c r="G25" s="12">
        <f t="shared" si="1"/>
        <v>1.9305470190534726</v>
      </c>
    </row>
    <row r="26" spans="1:7" x14ac:dyDescent="0.25">
      <c r="A26" s="7">
        <v>50221</v>
      </c>
      <c r="B26" s="8" t="s">
        <v>29</v>
      </c>
      <c r="C26" s="9">
        <v>0</v>
      </c>
      <c r="D26" s="28">
        <v>200</v>
      </c>
      <c r="E26" s="14">
        <v>400</v>
      </c>
      <c r="F26" s="12">
        <v>0</v>
      </c>
      <c r="G26" s="12">
        <v>0</v>
      </c>
    </row>
    <row r="27" spans="1:7" x14ac:dyDescent="0.25">
      <c r="A27" s="15">
        <v>6</v>
      </c>
      <c r="B27" s="4" t="s">
        <v>30</v>
      </c>
      <c r="C27" s="5">
        <f>C25+C26</f>
        <v>1627</v>
      </c>
      <c r="D27" s="16">
        <f>D25+D26</f>
        <v>3556.5</v>
      </c>
      <c r="E27" s="17">
        <f>E25+E26</f>
        <v>3541</v>
      </c>
      <c r="F27" s="18">
        <f t="shared" si="0"/>
        <v>0.99564178265148318</v>
      </c>
      <c r="G27" s="18">
        <f t="shared" si="1"/>
        <v>2.1763982790411802</v>
      </c>
    </row>
    <row r="28" spans="1:7" x14ac:dyDescent="0.25">
      <c r="A28" s="7">
        <v>50019</v>
      </c>
      <c r="B28" s="8" t="s">
        <v>31</v>
      </c>
      <c r="C28" s="9"/>
      <c r="D28" s="9">
        <v>0</v>
      </c>
      <c r="E28" s="14">
        <v>0</v>
      </c>
      <c r="F28" s="12">
        <v>0</v>
      </c>
      <c r="G28" s="12">
        <v>0</v>
      </c>
    </row>
    <row r="29" spans="1:7" x14ac:dyDescent="0.25">
      <c r="A29" s="7">
        <v>50013</v>
      </c>
      <c r="B29" s="8" t="s">
        <v>32</v>
      </c>
      <c r="C29" s="9">
        <v>5728</v>
      </c>
      <c r="D29" s="29">
        <v>6333</v>
      </c>
      <c r="E29" s="11">
        <v>6238</v>
      </c>
      <c r="F29" s="12">
        <f t="shared" si="0"/>
        <v>0.98499921048476236</v>
      </c>
      <c r="G29" s="12">
        <f t="shared" si="1"/>
        <v>1.089036312849162</v>
      </c>
    </row>
    <row r="30" spans="1:7" x14ac:dyDescent="0.25">
      <c r="A30" s="7">
        <v>50014</v>
      </c>
      <c r="B30" s="8" t="s">
        <v>33</v>
      </c>
      <c r="C30" s="9">
        <v>1304</v>
      </c>
      <c r="D30" s="29">
        <v>1131</v>
      </c>
      <c r="E30" s="11">
        <v>1159</v>
      </c>
      <c r="F30" s="12">
        <f t="shared" si="0"/>
        <v>1.0247568523430592</v>
      </c>
      <c r="G30" s="12">
        <f t="shared" si="1"/>
        <v>0.88880368098159512</v>
      </c>
    </row>
    <row r="31" spans="1:7" x14ac:dyDescent="0.25">
      <c r="A31" s="7">
        <v>50015</v>
      </c>
      <c r="B31" s="8" t="s">
        <v>34</v>
      </c>
      <c r="C31" s="9">
        <v>184</v>
      </c>
      <c r="D31" s="29">
        <v>170</v>
      </c>
      <c r="E31" s="11">
        <v>186</v>
      </c>
      <c r="F31" s="12">
        <f t="shared" si="0"/>
        <v>1.0941176470588236</v>
      </c>
      <c r="G31" s="12">
        <f t="shared" si="1"/>
        <v>1.0108695652173914</v>
      </c>
    </row>
    <row r="32" spans="1:7" x14ac:dyDescent="0.25">
      <c r="A32" s="7">
        <v>50016</v>
      </c>
      <c r="B32" s="8" t="s">
        <v>35</v>
      </c>
      <c r="C32" s="9">
        <v>634</v>
      </c>
      <c r="D32" s="29">
        <v>483</v>
      </c>
      <c r="E32" s="11">
        <v>526</v>
      </c>
      <c r="F32" s="12">
        <f t="shared" si="0"/>
        <v>1.0890269151138716</v>
      </c>
      <c r="G32" s="12">
        <f t="shared" si="1"/>
        <v>0.82965299684542582</v>
      </c>
    </row>
    <row r="33" spans="1:7" x14ac:dyDescent="0.25">
      <c r="A33" s="7">
        <v>50017</v>
      </c>
      <c r="B33" s="8" t="s">
        <v>36</v>
      </c>
      <c r="C33" s="9">
        <v>899.5</v>
      </c>
      <c r="D33" s="29">
        <v>1019</v>
      </c>
      <c r="E33" s="11">
        <v>1037.5</v>
      </c>
      <c r="F33" s="12">
        <f t="shared" si="0"/>
        <v>1.0181550539744848</v>
      </c>
      <c r="G33" s="12">
        <f t="shared" si="1"/>
        <v>1.1534185658699276</v>
      </c>
    </row>
    <row r="34" spans="1:7" x14ac:dyDescent="0.25">
      <c r="A34" s="15">
        <v>7</v>
      </c>
      <c r="B34" s="4" t="s">
        <v>37</v>
      </c>
      <c r="C34" s="5">
        <f>C28+C29+C30+C31+C32+C33</f>
        <v>8749.5</v>
      </c>
      <c r="D34" s="30">
        <f>D28+D29+D30+D31+D32+D33</f>
        <v>9136</v>
      </c>
      <c r="E34" s="17">
        <f>E28+E29+E30+E31+E32+E33</f>
        <v>9146.5</v>
      </c>
      <c r="F34" s="18">
        <f t="shared" si="0"/>
        <v>1.0011492994746058</v>
      </c>
      <c r="G34" s="18">
        <f t="shared" si="1"/>
        <v>1.0453740213726499</v>
      </c>
    </row>
    <row r="35" spans="1:7" x14ac:dyDescent="0.25">
      <c r="A35" s="7">
        <v>50001</v>
      </c>
      <c r="B35" s="8" t="s">
        <v>38</v>
      </c>
      <c r="C35" s="9">
        <v>14775.4</v>
      </c>
      <c r="D35" s="31">
        <v>13967.2</v>
      </c>
      <c r="E35" s="14">
        <v>13488.8</v>
      </c>
      <c r="F35" s="12">
        <f t="shared" si="0"/>
        <v>0.9657483246463141</v>
      </c>
      <c r="G35" s="12">
        <f t="shared" si="1"/>
        <v>0.91292283119238737</v>
      </c>
    </row>
    <row r="36" spans="1:7" x14ac:dyDescent="0.25">
      <c r="A36" s="7">
        <v>50408</v>
      </c>
      <c r="B36" s="8" t="s">
        <v>39</v>
      </c>
      <c r="C36" s="9">
        <v>920</v>
      </c>
      <c r="D36" s="31"/>
      <c r="E36" s="14">
        <v>0</v>
      </c>
      <c r="F36" s="12" t="e">
        <f t="shared" si="0"/>
        <v>#DIV/0!</v>
      </c>
      <c r="G36" s="12">
        <v>0</v>
      </c>
    </row>
    <row r="37" spans="1:7" x14ac:dyDescent="0.25">
      <c r="A37" s="7">
        <v>40110</v>
      </c>
      <c r="B37" s="8" t="s">
        <v>40</v>
      </c>
      <c r="C37" s="9">
        <v>53118.3</v>
      </c>
      <c r="D37" s="31">
        <v>61078.95</v>
      </c>
      <c r="E37" s="14">
        <v>71218.77</v>
      </c>
      <c r="F37" s="12">
        <f t="shared" si="0"/>
        <v>1.1660116947000563</v>
      </c>
      <c r="G37" s="12">
        <f t="shared" si="1"/>
        <v>1.340757704971733</v>
      </c>
    </row>
    <row r="38" spans="1:7" x14ac:dyDescent="0.25">
      <c r="A38" s="15">
        <v>8</v>
      </c>
      <c r="B38" s="4" t="s">
        <v>41</v>
      </c>
      <c r="C38" s="5">
        <f>C35+C36+C37</f>
        <v>68813.7</v>
      </c>
      <c r="D38" s="16">
        <f>D35+D36+D37</f>
        <v>75046.149999999994</v>
      </c>
      <c r="E38" s="17">
        <f>E35+E36+E37</f>
        <v>84707.57</v>
      </c>
      <c r="F38" s="18">
        <f t="shared" si="0"/>
        <v>1.1287397154950656</v>
      </c>
      <c r="G38" s="18">
        <f t="shared" si="1"/>
        <v>1.2309695598405552</v>
      </c>
    </row>
    <row r="39" spans="1:7" x14ac:dyDescent="0.25">
      <c r="A39" s="32">
        <v>50409</v>
      </c>
      <c r="B39" s="32" t="s">
        <v>42</v>
      </c>
      <c r="C39" s="33">
        <v>10090.5</v>
      </c>
      <c r="D39" s="34">
        <v>11472.5</v>
      </c>
      <c r="E39" s="35">
        <v>12925</v>
      </c>
      <c r="F39" s="12">
        <f t="shared" si="0"/>
        <v>1.1266071039442145</v>
      </c>
      <c r="G39" s="12">
        <f t="shared" si="1"/>
        <v>1.280907784549824</v>
      </c>
    </row>
    <row r="40" spans="1:7" x14ac:dyDescent="0.25">
      <c r="A40" s="32">
        <v>50409</v>
      </c>
      <c r="B40" s="32" t="s">
        <v>43</v>
      </c>
      <c r="C40" s="33">
        <v>0</v>
      </c>
      <c r="D40" s="34">
        <v>11620</v>
      </c>
      <c r="E40" s="35">
        <v>11340</v>
      </c>
      <c r="F40" s="12">
        <v>0</v>
      </c>
      <c r="G40" s="12" t="e">
        <f t="shared" si="1"/>
        <v>#DIV/0!</v>
      </c>
    </row>
    <row r="41" spans="1:7" x14ac:dyDescent="0.25">
      <c r="A41" s="32">
        <v>50409</v>
      </c>
      <c r="B41" s="32" t="s">
        <v>44</v>
      </c>
      <c r="C41" s="33">
        <v>0</v>
      </c>
      <c r="D41" s="33">
        <v>0</v>
      </c>
      <c r="E41" s="35"/>
      <c r="F41" s="12" t="e">
        <f t="shared" si="0"/>
        <v>#DIV/0!</v>
      </c>
      <c r="G41" s="12">
        <v>0</v>
      </c>
    </row>
    <row r="42" spans="1:7" x14ac:dyDescent="0.25">
      <c r="A42" s="32">
        <v>50409</v>
      </c>
      <c r="B42" s="32" t="s">
        <v>45</v>
      </c>
      <c r="C42" s="33">
        <v>351</v>
      </c>
      <c r="D42" s="33">
        <v>351</v>
      </c>
      <c r="E42" s="33">
        <v>351</v>
      </c>
      <c r="F42" s="12">
        <f t="shared" si="0"/>
        <v>1</v>
      </c>
      <c r="G42" s="12">
        <v>0</v>
      </c>
    </row>
    <row r="43" spans="1:7" x14ac:dyDescent="0.25">
      <c r="A43" s="32">
        <v>50409</v>
      </c>
      <c r="B43" s="32" t="s">
        <v>46</v>
      </c>
      <c r="C43" s="33">
        <v>840</v>
      </c>
      <c r="D43" s="34">
        <v>280</v>
      </c>
      <c r="E43" s="35">
        <v>280</v>
      </c>
      <c r="F43" s="12">
        <v>0</v>
      </c>
      <c r="G43" s="12">
        <v>0</v>
      </c>
    </row>
    <row r="44" spans="1:7" x14ac:dyDescent="0.25">
      <c r="A44" s="32">
        <v>50409</v>
      </c>
      <c r="B44" s="32" t="s">
        <v>47</v>
      </c>
      <c r="C44" s="33">
        <v>170</v>
      </c>
      <c r="D44" s="34">
        <v>170</v>
      </c>
      <c r="E44" s="35">
        <v>170</v>
      </c>
      <c r="F44" s="12">
        <f t="shared" si="0"/>
        <v>1</v>
      </c>
      <c r="G44" s="12">
        <f t="shared" si="1"/>
        <v>1</v>
      </c>
    </row>
    <row r="45" spans="1:7" x14ac:dyDescent="0.25">
      <c r="A45" s="32">
        <v>50409</v>
      </c>
      <c r="B45" s="32" t="s">
        <v>48</v>
      </c>
      <c r="C45" s="33">
        <v>434</v>
      </c>
      <c r="D45" s="34">
        <v>329</v>
      </c>
      <c r="E45" s="35">
        <v>434</v>
      </c>
      <c r="F45" s="12">
        <f t="shared" si="0"/>
        <v>1.3191489361702127</v>
      </c>
      <c r="G45" s="12">
        <f t="shared" si="1"/>
        <v>1</v>
      </c>
    </row>
    <row r="46" spans="1:7" x14ac:dyDescent="0.25">
      <c r="A46" s="32">
        <v>50409</v>
      </c>
      <c r="B46" s="32" t="s">
        <v>49</v>
      </c>
      <c r="C46" s="33">
        <v>0</v>
      </c>
      <c r="D46" s="33">
        <v>0</v>
      </c>
      <c r="E46" s="36"/>
      <c r="F46" s="12" t="e">
        <f t="shared" si="0"/>
        <v>#DIV/0!</v>
      </c>
      <c r="G46" s="12" t="e">
        <f t="shared" si="1"/>
        <v>#DIV/0!</v>
      </c>
    </row>
    <row r="47" spans="1:7" x14ac:dyDescent="0.25">
      <c r="A47" s="32">
        <v>50409</v>
      </c>
      <c r="B47" s="32" t="s">
        <v>50</v>
      </c>
      <c r="C47" s="33">
        <v>1332</v>
      </c>
      <c r="D47" s="37">
        <v>666</v>
      </c>
      <c r="E47" s="35">
        <v>666</v>
      </c>
      <c r="F47" s="12">
        <f t="shared" si="0"/>
        <v>1</v>
      </c>
      <c r="G47" s="12">
        <f t="shared" si="1"/>
        <v>0.5</v>
      </c>
    </row>
    <row r="48" spans="1:7" x14ac:dyDescent="0.25">
      <c r="A48" s="32">
        <v>50409</v>
      </c>
      <c r="B48" s="32" t="s">
        <v>51</v>
      </c>
      <c r="C48" s="33"/>
      <c r="D48" s="34">
        <v>181</v>
      </c>
      <c r="E48" s="35">
        <v>200</v>
      </c>
      <c r="F48" s="12">
        <f t="shared" si="0"/>
        <v>1.1049723756906078</v>
      </c>
      <c r="G48" s="12">
        <v>0</v>
      </c>
    </row>
    <row r="49" spans="1:7" x14ac:dyDescent="0.25">
      <c r="A49" s="32">
        <v>50409</v>
      </c>
      <c r="B49" s="32" t="s">
        <v>52</v>
      </c>
      <c r="C49" s="33">
        <v>105.99</v>
      </c>
      <c r="D49" s="34"/>
      <c r="E49" s="35">
        <v>317.97000000000003</v>
      </c>
      <c r="F49" s="12">
        <v>0</v>
      </c>
      <c r="G49" s="12">
        <v>0</v>
      </c>
    </row>
    <row r="50" spans="1:7" x14ac:dyDescent="0.25">
      <c r="A50" s="15">
        <v>9</v>
      </c>
      <c r="B50" s="15" t="s">
        <v>53</v>
      </c>
      <c r="C50" s="5">
        <f>C39+C40+C41+C42+C43+C44+C45+C46+C47+C48+C49</f>
        <v>13323.49</v>
      </c>
      <c r="D50" s="16">
        <f>D39+D40+D41+D42+D43+D44+D45+D46+D47+D48+D49</f>
        <v>25069.5</v>
      </c>
      <c r="E50" s="17">
        <f>E39+E40+E41+E42+E43+E44+E45+E46+E47+E48+E49</f>
        <v>26683.97</v>
      </c>
      <c r="F50" s="18">
        <f t="shared" si="0"/>
        <v>1.0643997686431721</v>
      </c>
      <c r="G50" s="18">
        <f t="shared" si="1"/>
        <v>2.0027762996031822</v>
      </c>
    </row>
    <row r="51" spans="1:7" x14ac:dyDescent="0.25">
      <c r="A51" s="15">
        <v>10</v>
      </c>
      <c r="B51" s="15" t="s">
        <v>54</v>
      </c>
      <c r="C51" s="5">
        <v>928</v>
      </c>
      <c r="D51" s="16">
        <v>1797</v>
      </c>
      <c r="E51" s="17">
        <v>741</v>
      </c>
      <c r="F51" s="18">
        <f t="shared" si="0"/>
        <v>0.41235392320534225</v>
      </c>
      <c r="G51" s="18">
        <f t="shared" si="1"/>
        <v>0.79849137931034486</v>
      </c>
    </row>
    <row r="52" spans="1:7" x14ac:dyDescent="0.25">
      <c r="A52" s="15">
        <v>11</v>
      </c>
      <c r="B52" s="15" t="s">
        <v>55</v>
      </c>
      <c r="C52" s="5">
        <v>4105</v>
      </c>
      <c r="D52" s="16">
        <v>5441.5</v>
      </c>
      <c r="E52" s="17">
        <v>7127.1</v>
      </c>
      <c r="F52" s="18">
        <f t="shared" si="0"/>
        <v>1.3097675273362126</v>
      </c>
      <c r="G52" s="18">
        <f t="shared" si="1"/>
        <v>1.7361997563946407</v>
      </c>
    </row>
    <row r="53" spans="1:7" x14ac:dyDescent="0.25">
      <c r="A53" s="38" t="s">
        <v>56</v>
      </c>
      <c r="B53" s="39"/>
      <c r="C53" s="5">
        <f>C9+C15+C20+C21+C22+C23+C27+C34+C38+C50+C51+C52</f>
        <v>150627.54999999999</v>
      </c>
      <c r="D53" s="5">
        <f>D9+D15+D20+D21+D22+D23+D27+D34+D38+D50+D51+D52</f>
        <v>225029.25</v>
      </c>
      <c r="E53" s="17">
        <f>E9+E15+E20+E21+E22+E23+E27+E34+E38+E50+E51+E52</f>
        <v>173892.47000000003</v>
      </c>
      <c r="F53" s="18">
        <f t="shared" si="0"/>
        <v>0.77275496407689237</v>
      </c>
      <c r="G53" s="18">
        <f t="shared" si="1"/>
        <v>1.1544532856041279</v>
      </c>
    </row>
    <row r="54" spans="1:7" x14ac:dyDescent="0.25">
      <c r="A54" s="40" t="s">
        <v>57</v>
      </c>
      <c r="B54" s="40"/>
      <c r="C54" s="25">
        <v>18830.5</v>
      </c>
      <c r="D54" s="25">
        <v>48578</v>
      </c>
      <c r="E54" s="27">
        <v>44886.5</v>
      </c>
      <c r="F54" s="12">
        <f t="shared" si="0"/>
        <v>0.92400881057268724</v>
      </c>
      <c r="G54" s="12">
        <f t="shared" si="1"/>
        <v>2.3837125939300603</v>
      </c>
    </row>
    <row r="55" spans="1:7" x14ac:dyDescent="0.25">
      <c r="A55" s="40" t="s">
        <v>58</v>
      </c>
      <c r="B55" s="40"/>
      <c r="C55" s="25">
        <v>0</v>
      </c>
      <c r="D55" s="25">
        <v>0</v>
      </c>
      <c r="E55" s="27">
        <v>1440</v>
      </c>
      <c r="F55" s="12">
        <v>0</v>
      </c>
      <c r="G55" s="12">
        <v>0</v>
      </c>
    </row>
    <row r="56" spans="1:7" x14ac:dyDescent="0.25">
      <c r="A56" s="40" t="s">
        <v>59</v>
      </c>
      <c r="B56" s="40"/>
      <c r="C56" s="25"/>
      <c r="D56" s="25">
        <v>36</v>
      </c>
      <c r="E56" s="27"/>
      <c r="F56" s="12">
        <v>0</v>
      </c>
      <c r="G56" s="12">
        <v>0</v>
      </c>
    </row>
    <row r="57" spans="1:7" x14ac:dyDescent="0.25">
      <c r="A57" s="38" t="s">
        <v>60</v>
      </c>
      <c r="B57" s="39"/>
      <c r="C57" s="5">
        <f>C53+C54+C55+C56</f>
        <v>169458.05</v>
      </c>
      <c r="D57" s="5">
        <f>D53+D54+D55+D56</f>
        <v>273643.25</v>
      </c>
      <c r="E57" s="17">
        <f>E53+E54+E55+E56</f>
        <v>220218.97000000003</v>
      </c>
      <c r="F57" s="18">
        <f>E57/D57</f>
        <v>0.80476668070562685</v>
      </c>
      <c r="G57" s="18">
        <f>E57/C57</f>
        <v>1.2995485903443362</v>
      </c>
    </row>
    <row r="58" spans="1:7" x14ac:dyDescent="0.25">
      <c r="A58" s="41" t="s">
        <v>61</v>
      </c>
      <c r="B58" s="41"/>
      <c r="C58" s="9">
        <v>1000</v>
      </c>
      <c r="D58" s="9"/>
      <c r="E58" s="14"/>
      <c r="F58" s="12">
        <v>0</v>
      </c>
      <c r="G58" s="12">
        <f t="shared" si="1"/>
        <v>0</v>
      </c>
    </row>
    <row r="59" spans="1:7" x14ac:dyDescent="0.25">
      <c r="A59" s="41" t="s">
        <v>62</v>
      </c>
      <c r="B59" s="41"/>
      <c r="C59" s="9"/>
      <c r="D59" s="9"/>
      <c r="E59" s="14"/>
      <c r="F59" s="12">
        <v>0</v>
      </c>
      <c r="G59" s="12">
        <v>0</v>
      </c>
    </row>
    <row r="60" spans="1:7" x14ac:dyDescent="0.25">
      <c r="A60" s="38" t="s">
        <v>63</v>
      </c>
      <c r="B60" s="39"/>
      <c r="C60" s="5">
        <f>C58+C59</f>
        <v>1000</v>
      </c>
      <c r="D60" s="5">
        <f>D58+D59</f>
        <v>0</v>
      </c>
      <c r="E60" s="17"/>
      <c r="F60" s="18">
        <v>0</v>
      </c>
      <c r="G60" s="18">
        <f t="shared" si="1"/>
        <v>0</v>
      </c>
    </row>
    <row r="61" spans="1:7" x14ac:dyDescent="0.25">
      <c r="A61" s="42" t="s">
        <v>64</v>
      </c>
      <c r="B61" s="42"/>
      <c r="C61" s="5">
        <f>C57+C60</f>
        <v>170458.05</v>
      </c>
      <c r="D61" s="5">
        <f>D57+D60</f>
        <v>273643.25</v>
      </c>
      <c r="E61" s="17">
        <f>E57+E60</f>
        <v>220218.97000000003</v>
      </c>
      <c r="F61" s="18">
        <f t="shared" si="0"/>
        <v>0.80476668070562685</v>
      </c>
      <c r="G61" s="18">
        <f t="shared" si="1"/>
        <v>1.291924728694245</v>
      </c>
    </row>
    <row r="62" spans="1:7" x14ac:dyDescent="0.25">
      <c r="F62" s="44" t="s">
        <v>65</v>
      </c>
    </row>
  </sheetData>
  <mergeCells count="12">
    <mergeCell ref="A56:B56"/>
    <mergeCell ref="A57:B57"/>
    <mergeCell ref="A58:B58"/>
    <mergeCell ref="A59:B59"/>
    <mergeCell ref="A60:B60"/>
    <mergeCell ref="A61:B61"/>
    <mergeCell ref="A1:G1"/>
    <mergeCell ref="A2:G2"/>
    <mergeCell ref="A3:G3"/>
    <mergeCell ref="A53:B53"/>
    <mergeCell ref="A54:B54"/>
    <mergeCell ref="A55:B55"/>
  </mergeCells>
  <pageMargins left="0" right="0" top="0" bottom="0" header="0" footer="0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Nëntor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 Rama</dc:creator>
  <cp:lastModifiedBy>Gani Rama</cp:lastModifiedBy>
  <cp:lastPrinted>2020-01-10T13:49:31Z</cp:lastPrinted>
  <dcterms:created xsi:type="dcterms:W3CDTF">2020-01-10T13:48:43Z</dcterms:created>
  <dcterms:modified xsi:type="dcterms:W3CDTF">2020-01-10T13:52:01Z</dcterms:modified>
</cp:coreProperties>
</file>